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Articles" sheetId="2" state="visible" r:id="rId4"/>
    <sheet name="Sorties" sheetId="3" state="visible" r:id="rId5"/>
    <sheet name="Fermetures" sheetId="4" state="visible" r:id="rId6"/>
    <sheet name="Jours" sheetId="5" state="visible" r:id="rId7"/>
    <sheet name="Calcul" sheetId="6" state="visible" r:id="rId8"/>
    <sheet name="Taux de service" sheetId="7" state="visible" r:id="rId9"/>
    <sheet name="Pièges" sheetId="8" state="visible" r:id="rId10"/>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5" authorId="0">
      <text>
        <r>
          <rPr>
            <sz val="10"/>
            <rFont val="Arial"/>
            <family val="2"/>
          </rPr>
          <t xml:space="preserve">0 = fournisseur régulier : la formule revient à z × écart-type × racine(délai).</t>
        </r>
      </text>
    </comment>
  </commentList>
</comments>
</file>

<file path=xl/sharedStrings.xml><?xml version="1.0" encoding="utf-8"?>
<sst xmlns="http://schemas.openxmlformats.org/spreadsheetml/2006/main" count="4269" uniqueCount="1145">
  <si>
    <t xml:space="preserve">Stock de sécurité et point de commande, calculés sur un historique de sorties</t>
  </si>
  <si>
    <t xml:space="preserve">Fichier offert par la chaîne YouTube Pro Industrie (youtube.com/@proindustrie). Version du 20/10/2026. Libre d'utilisation et de modification.</t>
  </si>
  <si>
    <t xml:space="preserve">Les données sont fictives : un atelier de fabrication imaginaire, 8 articles, 12 mois de sorties (01/10/2025 au 30/09/2026).</t>
  </si>
  <si>
    <t xml:space="preserve">Ce que fait le fichier</t>
  </si>
  <si>
    <t xml:space="preserve">Pour chaque article, il calcule la consommation moyenne par jour ouvré, son écart-type, le stock de sécurité et le point de commande, puis vous dit s'il faut commander.</t>
  </si>
  <si>
    <t xml:space="preserve">Les 5 étapes</t>
  </si>
  <si>
    <t xml:space="preserve">1. Onglet Sorties : collez votre historique de sorties (date, n° de bon, référence, désignation, quantité, motif). Les retours au magasin se saisissent en négatif.</t>
  </si>
  <si>
    <t xml:space="preserve">2. Onglet Fermetures : listez les jours fériés et les fermetures de votre site qui tombent en semaine. Ces jours ne comptent pas.</t>
  </si>
  <si>
    <t xml:space="preserve">3. Onglet Jours : la colonne A liste vos jours d'ouverture. Pour vos propres données, remplacez-la par vos jours ouvrés (sans week-ends ni fermetures) et recopiez les formules sur la même hauteur.</t>
  </si>
  <si>
    <t xml:space="preserve">4. Onglet Articles : réglez le délai fournisseur, sa variabilité, le taux de service visé, le stock actuel et le prix (cellules jaunes).</t>
  </si>
  <si>
    <t xml:space="preserve">5. Onglet Calcul : lisez le stock de sécurité, le point de commande et la décision. Les onglets Taux de service et Pièges servent à comprendre et à décider.</t>
  </si>
  <si>
    <t xml:space="preserve">Légende</t>
  </si>
  <si>
    <t xml:space="preserve">Cellules jaunes, texte bleu : à modifier. Texte noir : formules, ne pas toucher. Texte vert : valeur reprise d'un autre onglet.</t>
  </si>
  <si>
    <t xml:space="preserve">Les formules</t>
  </si>
  <si>
    <t xml:space="preserve">Consommation moyenne par jour = moyenne des sorties de tous les jours ouvrés, jours sans sortie compris (zéros), commandes spéciales exclues.</t>
  </si>
  <si>
    <t xml:space="preserve">Stock de sécurité = z × racine( délai × écart-type² + moyenne² × écart-type du délai² ). Si le délai ne varie pas, cela revient à z × écart-type × racine(délai).</t>
  </si>
  <si>
    <t xml:space="preserve">z = coefficient de la loi normale pour le taux de service visé : 1,28 pour 90 %, 1,65 pour 95 %, 2,33 pour 99 % (fonction LOI.NORMALE.STANDARD.INVERSE, en anglais NORMSINV).</t>
  </si>
  <si>
    <t xml:space="preserve">Point de commande = consommation moyenne × délai (arrondi au supérieur) + stock de sécurité. Quand le stock descend à ce niveau, on commande.</t>
  </si>
  <si>
    <t xml:space="preserve">Taux de service = probabilité de ne pas être en rupture pendant un délai de réapprovisionnement. 95 % veut dire environ une rupture tous les 20 réapprovisionnements, pas 5 % de jours de rupture.</t>
  </si>
  <si>
    <t xml:space="preserve">Source des formules : article « Stock de sécurité », Wikipédia en français (méthode simple et méthode complète, point de réapprovisionnement), consulté le 20/10/2026.</t>
  </si>
  <si>
    <t xml:space="preserve">Les limites</t>
  </si>
  <si>
    <t xml:space="preserve">La méthode suppose une demande régulière, à peu près en cloche. Elle devient peu fiable pour les articles à rotation lente (moins d'un jour sur deux avec une sortie) : le fichier les signale dans la colonne Fiabilité.</t>
  </si>
  <si>
    <t xml:space="preserve">Elle ne voit pas la saisonnalité ni les tendances : recalculez au moins chaque trimestre, ou sur la saison concernée.</t>
  </si>
  <si>
    <t xml:space="preserve">Au-delà de quelques dizaines d'articles, le recalcul à la main devient la vraie difficulté : c'est le moment où un logiciel de gestion de stock prend le relais.</t>
  </si>
  <si>
    <t xml:space="preserve">Noms des fonctions utilisées</t>
  </si>
  <si>
    <t xml:space="preserve">SOMME.SI.ENS (SUMIFS), MOYENNE (AVERAGE), ECARTYPE (STDEV), NB (COUNT), NB.SI (COUNTIF), MOYENNE.SI (AVERAGEIF), SOMME.CARRES (SUMSQ), RACINE (SQRT), ARRONDI.SUP (ROUNDUP), LOI.NORMALE.STANDARD.INVERSE (NORMSINV), FIN.MOIS (EOMONTH), INDEX, EQUIV (MATCH).</t>
  </si>
  <si>
    <t xml:space="preserve">Articles et paramètres de réapprovisionnement</t>
  </si>
  <si>
    <t xml:space="preserve">Cellules jaunes à adapter. Délais en jours ouvrés. Taux de service : 0,95 = 95 %.</t>
  </si>
  <si>
    <t xml:space="preserve">Référence</t>
  </si>
  <si>
    <t xml:space="preserve">Désignation</t>
  </si>
  <si>
    <t xml:space="preserve">Unité</t>
  </si>
  <si>
    <t xml:space="preserve">Délai moyen (jours ouvrés)</t>
  </si>
  <si>
    <t xml:space="preserve">Écart-type du délai (jours ouvrés)</t>
  </si>
  <si>
    <t xml:space="preserve">Taux de service visé</t>
  </si>
  <si>
    <t xml:space="preserve">Stock actuel</t>
  </si>
  <si>
    <t xml:space="preserve">Prix unitaire HT (€)</t>
  </si>
  <si>
    <t xml:space="preserve">DT125</t>
  </si>
  <si>
    <t xml:space="preserve">Disque à tronçonner Ø125 mm</t>
  </si>
  <si>
    <t xml:space="preserve">pièce</t>
  </si>
  <si>
    <t xml:space="preserve">GA09</t>
  </si>
  <si>
    <t xml:space="preserve">Gants de manutention taille 9</t>
  </si>
  <si>
    <t xml:space="preserve">paire</t>
  </si>
  <si>
    <t xml:space="preserve">FS500</t>
  </si>
  <si>
    <t xml:space="preserve">Film étirable 500 mm</t>
  </si>
  <si>
    <t xml:space="preserve">rouleau</t>
  </si>
  <si>
    <t xml:space="preserve">BO830</t>
  </si>
  <si>
    <t xml:space="preserve">Vis H M8x30 (boîte de 100)</t>
  </si>
  <si>
    <t xml:space="preserve">boîte</t>
  </si>
  <si>
    <t xml:space="preserve">RL6204</t>
  </si>
  <si>
    <t xml:space="preserve">Roulement 6204-2RS</t>
  </si>
  <si>
    <t xml:space="preserve">FIL10</t>
  </si>
  <si>
    <t xml:space="preserve">Fil MIG Ø1 mm (bobine 15 kg)</t>
  </si>
  <si>
    <t xml:space="preserve">bobine</t>
  </si>
  <si>
    <t xml:space="preserve">HV46</t>
  </si>
  <si>
    <t xml:space="preserve">Huile hydraulique HVLP 46 (bidon 20 L)</t>
  </si>
  <si>
    <t xml:space="preserve">bidon</t>
  </si>
  <si>
    <t xml:space="preserve">EL2T</t>
  </si>
  <si>
    <t xml:space="preserve">Élingue textile 2 t, 2 m</t>
  </si>
  <si>
    <t xml:space="preserve">Date</t>
  </si>
  <si>
    <t xml:space="preserve">N° de bon</t>
  </si>
  <si>
    <t xml:space="preserve">Quantité</t>
  </si>
  <si>
    <t xml:space="preserve">Motif</t>
  </si>
  <si>
    <t xml:space="preserve">BS-2510-1001</t>
  </si>
  <si>
    <t xml:space="preserve">Production</t>
  </si>
  <si>
    <t xml:space="preserve">BS-2510-1002</t>
  </si>
  <si>
    <t xml:space="preserve">BS-2510-1003</t>
  </si>
  <si>
    <t xml:space="preserve">BS-2510-1004</t>
  </si>
  <si>
    <t xml:space="preserve">BS-2510-1005</t>
  </si>
  <si>
    <t xml:space="preserve">BS-2510-1006</t>
  </si>
  <si>
    <t xml:space="preserve">BS-2510-1007</t>
  </si>
  <si>
    <t xml:space="preserve">Expédition</t>
  </si>
  <si>
    <t xml:space="preserve">BS-2510-1008</t>
  </si>
  <si>
    <t xml:space="preserve">BS-2510-1009</t>
  </si>
  <si>
    <t xml:space="preserve">Maintenance</t>
  </si>
  <si>
    <t xml:space="preserve">BS-2510-1010</t>
  </si>
  <si>
    <t xml:space="preserve">BS-2510-1011</t>
  </si>
  <si>
    <t xml:space="preserve">BS-2510-1012</t>
  </si>
  <si>
    <t xml:space="preserve">BS-2510-1013</t>
  </si>
  <si>
    <t xml:space="preserve">BS-2510-1014</t>
  </si>
  <si>
    <t xml:space="preserve">BS-2510-1015</t>
  </si>
  <si>
    <t xml:space="preserve">BS-2510-1016</t>
  </si>
  <si>
    <t xml:space="preserve">BS-2510-1017</t>
  </si>
  <si>
    <t xml:space="preserve">BS-2510-1018</t>
  </si>
  <si>
    <t xml:space="preserve">BS-2510-1019</t>
  </si>
  <si>
    <t xml:space="preserve">BS-2510-1020</t>
  </si>
  <si>
    <t xml:space="preserve">BS-2510-1021</t>
  </si>
  <si>
    <t xml:space="preserve">BS-2510-1022</t>
  </si>
  <si>
    <t xml:space="preserve">BS-2510-1023</t>
  </si>
  <si>
    <t xml:space="preserve">BS-2510-1024</t>
  </si>
  <si>
    <t xml:space="preserve">BS-2510-1025</t>
  </si>
  <si>
    <t xml:space="preserve">BS-2510-1026</t>
  </si>
  <si>
    <t xml:space="preserve">BS-2510-1027</t>
  </si>
  <si>
    <t xml:space="preserve">BS-2510-1028</t>
  </si>
  <si>
    <t xml:space="preserve">BS-2510-1029</t>
  </si>
  <si>
    <t xml:space="preserve">BS-2510-1030</t>
  </si>
  <si>
    <t xml:space="preserve">BS-2510-1031</t>
  </si>
  <si>
    <t xml:space="preserve">BS-2510-1032</t>
  </si>
  <si>
    <t xml:space="preserve">BS-2510-1033</t>
  </si>
  <si>
    <t xml:space="preserve">BS-2510-1034</t>
  </si>
  <si>
    <t xml:space="preserve">BS-2510-1035</t>
  </si>
  <si>
    <t xml:space="preserve">BS-2510-1036</t>
  </si>
  <si>
    <t xml:space="preserve">BS-2510-1037</t>
  </si>
  <si>
    <t xml:space="preserve">BS-2510-1038</t>
  </si>
  <si>
    <t xml:space="preserve">BS-2510-1039</t>
  </si>
  <si>
    <t xml:space="preserve">BS-2510-1040</t>
  </si>
  <si>
    <t xml:space="preserve">BS-2510-1041</t>
  </si>
  <si>
    <t xml:space="preserve">BS-2510-1042</t>
  </si>
  <si>
    <t xml:space="preserve">BS-2510-1043</t>
  </si>
  <si>
    <t xml:space="preserve">BS-2510-1044</t>
  </si>
  <si>
    <t xml:space="preserve">BS-2510-1045</t>
  </si>
  <si>
    <t xml:space="preserve">BS-2510-1046</t>
  </si>
  <si>
    <t xml:space="preserve">BS-2510-1047</t>
  </si>
  <si>
    <t xml:space="preserve">BS-2510-1048</t>
  </si>
  <si>
    <t xml:space="preserve">BS-2510-1049</t>
  </si>
  <si>
    <t xml:space="preserve">BS-2510-1050</t>
  </si>
  <si>
    <t xml:space="preserve">BS-2510-1051</t>
  </si>
  <si>
    <t xml:space="preserve">BS-2510-1052</t>
  </si>
  <si>
    <t xml:space="preserve">BS-2510-1053</t>
  </si>
  <si>
    <t xml:space="preserve">BS-2510-1054</t>
  </si>
  <si>
    <t xml:space="preserve">BS-2510-1055</t>
  </si>
  <si>
    <t xml:space="preserve">BS-2510-1056</t>
  </si>
  <si>
    <t xml:space="preserve">BS-2510-1057</t>
  </si>
  <si>
    <t xml:space="preserve">BS-2510-1058</t>
  </si>
  <si>
    <t xml:space="preserve">BS-2510-1059</t>
  </si>
  <si>
    <t xml:space="preserve">BS-2510-1060</t>
  </si>
  <si>
    <t xml:space="preserve">BS-2510-1061</t>
  </si>
  <si>
    <t xml:space="preserve">BS-2510-1062</t>
  </si>
  <si>
    <t xml:space="preserve">BS-2510-1063</t>
  </si>
  <si>
    <t xml:space="preserve">BS-2510-1064</t>
  </si>
  <si>
    <t xml:space="preserve">BS-2510-1065</t>
  </si>
  <si>
    <t xml:space="preserve">BS-2510-1066</t>
  </si>
  <si>
    <t xml:space="preserve">BS-2510-1067</t>
  </si>
  <si>
    <t xml:space="preserve">BS-2510-1068</t>
  </si>
  <si>
    <t xml:space="preserve">BS-2510-1069</t>
  </si>
  <si>
    <t xml:space="preserve">BS-2510-1070</t>
  </si>
  <si>
    <t xml:space="preserve">BS-2510-1071</t>
  </si>
  <si>
    <t xml:space="preserve">BS-2510-1072</t>
  </si>
  <si>
    <t xml:space="preserve">BS-2510-1073</t>
  </si>
  <si>
    <t xml:space="preserve">BS-2510-1074</t>
  </si>
  <si>
    <t xml:space="preserve">BS-2510-1075</t>
  </si>
  <si>
    <t xml:space="preserve">BS-2510-1076</t>
  </si>
  <si>
    <t xml:space="preserve">BS-2510-1077</t>
  </si>
  <si>
    <t xml:space="preserve">BS-2510-1078</t>
  </si>
  <si>
    <t xml:space="preserve">BS-2510-1079</t>
  </si>
  <si>
    <t xml:space="preserve">BS-2510-1080</t>
  </si>
  <si>
    <t xml:space="preserve">BS-2510-1081</t>
  </si>
  <si>
    <t xml:space="preserve">BS-2510-1082</t>
  </si>
  <si>
    <t xml:space="preserve">BS-2510-1083</t>
  </si>
  <si>
    <t xml:space="preserve">BS-2510-1084</t>
  </si>
  <si>
    <t xml:space="preserve">BS-2510-1085</t>
  </si>
  <si>
    <t xml:space="preserve">BS-2510-1086</t>
  </si>
  <si>
    <t xml:space="preserve">BS-2510-1087</t>
  </si>
  <si>
    <t xml:space="preserve">BS-2510-1088</t>
  </si>
  <si>
    <t xml:space="preserve">BS-2510-1089</t>
  </si>
  <si>
    <t xml:space="preserve">BS-2510-1090</t>
  </si>
  <si>
    <t xml:space="preserve">BS-2510-1091</t>
  </si>
  <si>
    <t xml:space="preserve">BS-2510-1092</t>
  </si>
  <si>
    <t xml:space="preserve">BS-2510-1093</t>
  </si>
  <si>
    <t xml:space="preserve">BS-2510-1094</t>
  </si>
  <si>
    <t xml:space="preserve">BS-2510-1095</t>
  </si>
  <si>
    <t xml:space="preserve">BS-2510-1096</t>
  </si>
  <si>
    <t xml:space="preserve">BS-2510-1097</t>
  </si>
  <si>
    <t xml:space="preserve">BS-2510-1098</t>
  </si>
  <si>
    <t xml:space="preserve">BS-2511-1099</t>
  </si>
  <si>
    <t xml:space="preserve">BS-2511-1100</t>
  </si>
  <si>
    <t xml:space="preserve">BS-2511-1101</t>
  </si>
  <si>
    <t xml:space="preserve">BS-2511-1102</t>
  </si>
  <si>
    <t xml:space="preserve">BS-2511-1103</t>
  </si>
  <si>
    <t xml:space="preserve">BS-2511-1104</t>
  </si>
  <si>
    <t xml:space="preserve">BS-2511-1105</t>
  </si>
  <si>
    <t xml:space="preserve">BS-2511-1106</t>
  </si>
  <si>
    <t xml:space="preserve">BS-2511-1107</t>
  </si>
  <si>
    <t xml:space="preserve">BS-2511-1108</t>
  </si>
  <si>
    <t xml:space="preserve">BS-2511-1109</t>
  </si>
  <si>
    <t xml:space="preserve">BS-2511-1110</t>
  </si>
  <si>
    <t xml:space="preserve">BS-2511-1111</t>
  </si>
  <si>
    <t xml:space="preserve">BS-2511-1112</t>
  </si>
  <si>
    <t xml:space="preserve">BS-2511-1113</t>
  </si>
  <si>
    <t xml:space="preserve">BS-2511-1114</t>
  </si>
  <si>
    <t xml:space="preserve">BS-2511-1115</t>
  </si>
  <si>
    <t xml:space="preserve">BS-2511-1116</t>
  </si>
  <si>
    <t xml:space="preserve">BS-2511-1117</t>
  </si>
  <si>
    <t xml:space="preserve">BS-2511-1118</t>
  </si>
  <si>
    <t xml:space="preserve">BS-2511-1119</t>
  </si>
  <si>
    <t xml:space="preserve">BS-2511-1120</t>
  </si>
  <si>
    <t xml:space="preserve">BS-2511-1121</t>
  </si>
  <si>
    <t xml:space="preserve">BS-2511-1122</t>
  </si>
  <si>
    <t xml:space="preserve">BS-2511-1123</t>
  </si>
  <si>
    <t xml:space="preserve">BS-2511-1124</t>
  </si>
  <si>
    <t xml:space="preserve">BS-2511-1125</t>
  </si>
  <si>
    <t xml:space="preserve">BS-2511-1126</t>
  </si>
  <si>
    <t xml:space="preserve">BS-2511-1127</t>
  </si>
  <si>
    <t xml:space="preserve">BS-2511-1128</t>
  </si>
  <si>
    <t xml:space="preserve">BS-2511-1129</t>
  </si>
  <si>
    <t xml:space="preserve">BS-2511-1130</t>
  </si>
  <si>
    <t xml:space="preserve">BS-2511-1131</t>
  </si>
  <si>
    <t xml:space="preserve">BS-2511-1132</t>
  </si>
  <si>
    <t xml:space="preserve">BS-2511-1133</t>
  </si>
  <si>
    <t xml:space="preserve">BS-2511-1134</t>
  </si>
  <si>
    <t xml:space="preserve">BS-2511-1135</t>
  </si>
  <si>
    <t xml:space="preserve">BS-2511-1136</t>
  </si>
  <si>
    <t xml:space="preserve">BS-2511-1137</t>
  </si>
  <si>
    <t xml:space="preserve">BS-2511-1138</t>
  </si>
  <si>
    <t xml:space="preserve">BS-2511-1139</t>
  </si>
  <si>
    <t xml:space="preserve">BS-2511-1140</t>
  </si>
  <si>
    <t xml:space="preserve">BS-2511-1141</t>
  </si>
  <si>
    <t xml:space="preserve">BS-2511-1142</t>
  </si>
  <si>
    <t xml:space="preserve">BS-2511-1143</t>
  </si>
  <si>
    <t xml:space="preserve">BS-2511-1144</t>
  </si>
  <si>
    <t xml:space="preserve">BS-2511-1145</t>
  </si>
  <si>
    <t xml:space="preserve">BS-2511-1146</t>
  </si>
  <si>
    <t xml:space="preserve">BS-2511-1147</t>
  </si>
  <si>
    <t xml:space="preserve">BS-2511-1148</t>
  </si>
  <si>
    <t xml:space="preserve">BS-2511-1149</t>
  </si>
  <si>
    <t xml:space="preserve">BS-2511-1150</t>
  </si>
  <si>
    <t xml:space="preserve">BS-2511-1151</t>
  </si>
  <si>
    <t xml:space="preserve">BS-2511-1152</t>
  </si>
  <si>
    <t xml:space="preserve">BS-2511-1153</t>
  </si>
  <si>
    <t xml:space="preserve">BS-2511-1154</t>
  </si>
  <si>
    <t xml:space="preserve">BS-2511-1155</t>
  </si>
  <si>
    <t xml:space="preserve">BS-2511-1156</t>
  </si>
  <si>
    <t xml:space="preserve">BS-2511-1157</t>
  </si>
  <si>
    <t xml:space="preserve">BS-2511-1158</t>
  </si>
  <si>
    <t xml:space="preserve">BS-2511-1159</t>
  </si>
  <si>
    <t xml:space="preserve">BS-2511-1160</t>
  </si>
  <si>
    <t xml:space="preserve">BS-2511-1161</t>
  </si>
  <si>
    <t xml:space="preserve">BS-2511-1162</t>
  </si>
  <si>
    <t xml:space="preserve">BS-2511-1163</t>
  </si>
  <si>
    <t xml:space="preserve">BS-2511-1164</t>
  </si>
  <si>
    <t xml:space="preserve">BS-2511-1165</t>
  </si>
  <si>
    <t xml:space="preserve">BS-2511-1166</t>
  </si>
  <si>
    <t xml:space="preserve">BS-2511-1167</t>
  </si>
  <si>
    <t xml:space="preserve">BS-2511-1168</t>
  </si>
  <si>
    <t xml:space="preserve">BS-2511-1169</t>
  </si>
  <si>
    <t xml:space="preserve">BS-2511-1170</t>
  </si>
  <si>
    <t xml:space="preserve">BS-2511-1171</t>
  </si>
  <si>
    <t xml:space="preserve">BS-2511-1172</t>
  </si>
  <si>
    <t xml:space="preserve">BS-2511-1173</t>
  </si>
  <si>
    <t xml:space="preserve">BS-2511-1174</t>
  </si>
  <si>
    <t xml:space="preserve">BS-2511-1175</t>
  </si>
  <si>
    <t xml:space="preserve">BS-2511-1176</t>
  </si>
  <si>
    <t xml:space="preserve">BS-2511-1177</t>
  </si>
  <si>
    <t xml:space="preserve">BS-2511-1178</t>
  </si>
  <si>
    <t xml:space="preserve">BS-2511-1179</t>
  </si>
  <si>
    <t xml:space="preserve">BS-2511-1180</t>
  </si>
  <si>
    <t xml:space="preserve">BS-2511-1181</t>
  </si>
  <si>
    <t xml:space="preserve">BS-2511-1182</t>
  </si>
  <si>
    <t xml:space="preserve">BS-2511-1183</t>
  </si>
  <si>
    <t xml:space="preserve">BS-2511-1184</t>
  </si>
  <si>
    <t xml:space="preserve">BS-2511-1185</t>
  </si>
  <si>
    <t xml:space="preserve">BS-2511-1186</t>
  </si>
  <si>
    <t xml:space="preserve">BS-2511-1187</t>
  </si>
  <si>
    <t xml:space="preserve">BS-2511-1188</t>
  </si>
  <si>
    <t xml:space="preserve">BS-2512-1189</t>
  </si>
  <si>
    <t xml:space="preserve">BS-2512-1190</t>
  </si>
  <si>
    <t xml:space="preserve">BS-2512-1191</t>
  </si>
  <si>
    <t xml:space="preserve">BS-2512-1192</t>
  </si>
  <si>
    <t xml:space="preserve">BS-2512-1193</t>
  </si>
  <si>
    <t xml:space="preserve">BS-2512-1194</t>
  </si>
  <si>
    <t xml:space="preserve">BS-2512-1195</t>
  </si>
  <si>
    <t xml:space="preserve">BS-2512-1196</t>
  </si>
  <si>
    <t xml:space="preserve">BS-2512-1197</t>
  </si>
  <si>
    <t xml:space="preserve">BS-2512-1198</t>
  </si>
  <si>
    <t xml:space="preserve">BS-2512-1199</t>
  </si>
  <si>
    <t xml:space="preserve">BS-2512-1200</t>
  </si>
  <si>
    <t xml:space="preserve">BS-2512-1201</t>
  </si>
  <si>
    <t xml:space="preserve">BS-2512-1202</t>
  </si>
  <si>
    <t xml:space="preserve">BS-2512-1203</t>
  </si>
  <si>
    <t xml:space="preserve">BS-2512-1204</t>
  </si>
  <si>
    <t xml:space="preserve">BS-2512-1205</t>
  </si>
  <si>
    <t xml:space="preserve">BS-2512-1206</t>
  </si>
  <si>
    <t xml:space="preserve">BS-2512-1207</t>
  </si>
  <si>
    <t xml:space="preserve">BS-2512-1208</t>
  </si>
  <si>
    <t xml:space="preserve">BS-2512-1209</t>
  </si>
  <si>
    <t xml:space="preserve">BS-2512-1210</t>
  </si>
  <si>
    <t xml:space="preserve">BS-2512-1211</t>
  </si>
  <si>
    <t xml:space="preserve">BS-2512-1212</t>
  </si>
  <si>
    <t xml:space="preserve">BS-2512-1213</t>
  </si>
  <si>
    <t xml:space="preserve">BS-2512-1214</t>
  </si>
  <si>
    <t xml:space="preserve">BS-2512-1215</t>
  </si>
  <si>
    <t xml:space="preserve">BS-2512-1216</t>
  </si>
  <si>
    <t xml:space="preserve">BS-2512-1217</t>
  </si>
  <si>
    <t xml:space="preserve">BS-2512-1218</t>
  </si>
  <si>
    <t xml:space="preserve">BS-2512-1219</t>
  </si>
  <si>
    <t xml:space="preserve">BS-2512-1220</t>
  </si>
  <si>
    <t xml:space="preserve">BS-2512-1221</t>
  </si>
  <si>
    <t xml:space="preserve">BS-2512-1222</t>
  </si>
  <si>
    <t xml:space="preserve">BS-2512-1223</t>
  </si>
  <si>
    <t xml:space="preserve">BS-2512-1224</t>
  </si>
  <si>
    <t xml:space="preserve">BS-2512-1225</t>
  </si>
  <si>
    <t xml:space="preserve">BS-2512-1226</t>
  </si>
  <si>
    <t xml:space="preserve">BS-2512-1227</t>
  </si>
  <si>
    <t xml:space="preserve">BS-2512-1228</t>
  </si>
  <si>
    <t xml:space="preserve">BS-2512-1229</t>
  </si>
  <si>
    <t xml:space="preserve">BS-2512-1230</t>
  </si>
  <si>
    <t xml:space="preserve">BS-2512-1231</t>
  </si>
  <si>
    <t xml:space="preserve">BS-2512-1232</t>
  </si>
  <si>
    <t xml:space="preserve">BS-2512-1233</t>
  </si>
  <si>
    <t xml:space="preserve">BS-2512-1234</t>
  </si>
  <si>
    <t xml:space="preserve">BS-2512-1235</t>
  </si>
  <si>
    <t xml:space="preserve">BS-2512-1236</t>
  </si>
  <si>
    <t xml:space="preserve">BS-2512-1237</t>
  </si>
  <si>
    <t xml:space="preserve">BS-2512-1238</t>
  </si>
  <si>
    <t xml:space="preserve">BS-2512-1239</t>
  </si>
  <si>
    <t xml:space="preserve">BS-2512-1240</t>
  </si>
  <si>
    <t xml:space="preserve">BS-2512-1241</t>
  </si>
  <si>
    <t xml:space="preserve">BS-2512-1242</t>
  </si>
  <si>
    <t xml:space="preserve">BS-2512-1243</t>
  </si>
  <si>
    <t xml:space="preserve">BS-2512-1244</t>
  </si>
  <si>
    <t xml:space="preserve">BS-2512-1245</t>
  </si>
  <si>
    <t xml:space="preserve">BS-2512-1246</t>
  </si>
  <si>
    <t xml:space="preserve">BS-2512-1247</t>
  </si>
  <si>
    <t xml:space="preserve">BS-2512-1248</t>
  </si>
  <si>
    <t xml:space="preserve">BS-2512-1249</t>
  </si>
  <si>
    <t xml:space="preserve">BS-2512-1250</t>
  </si>
  <si>
    <t xml:space="preserve">BS-2512-1251</t>
  </si>
  <si>
    <t xml:space="preserve">BS-2512-1252</t>
  </si>
  <si>
    <t xml:space="preserve">BS-2512-1253</t>
  </si>
  <si>
    <t xml:space="preserve">BS-2512-1254</t>
  </si>
  <si>
    <t xml:space="preserve">BS-2512-1255</t>
  </si>
  <si>
    <t xml:space="preserve">BS-2512-1256</t>
  </si>
  <si>
    <t xml:space="preserve">BS-2512-1257</t>
  </si>
  <si>
    <t xml:space="preserve">BS-2601-1258</t>
  </si>
  <si>
    <t xml:space="preserve">BS-2601-1259</t>
  </si>
  <si>
    <t xml:space="preserve">BS-2601-1260</t>
  </si>
  <si>
    <t xml:space="preserve">BS-2601-1261</t>
  </si>
  <si>
    <t xml:space="preserve">BS-2601-1262</t>
  </si>
  <si>
    <t xml:space="preserve">BS-2601-1263</t>
  </si>
  <si>
    <t xml:space="preserve">BS-2601-1264</t>
  </si>
  <si>
    <t xml:space="preserve">BS-2601-1265</t>
  </si>
  <si>
    <t xml:space="preserve">BS-2601-1266</t>
  </si>
  <si>
    <t xml:space="preserve">BS-2601-1267</t>
  </si>
  <si>
    <t xml:space="preserve">BS-2601-1268</t>
  </si>
  <si>
    <t xml:space="preserve">BS-2601-1269</t>
  </si>
  <si>
    <t xml:space="preserve">BS-2601-1270</t>
  </si>
  <si>
    <t xml:space="preserve">BS-2601-1271</t>
  </si>
  <si>
    <t xml:space="preserve">BS-2601-1272</t>
  </si>
  <si>
    <t xml:space="preserve">BS-2601-1273</t>
  </si>
  <si>
    <t xml:space="preserve">BS-2601-1274</t>
  </si>
  <si>
    <t xml:space="preserve">BS-2601-1275</t>
  </si>
  <si>
    <t xml:space="preserve">BS-2601-1276</t>
  </si>
  <si>
    <t xml:space="preserve">BS-2601-1277</t>
  </si>
  <si>
    <t xml:space="preserve">BS-2601-1278</t>
  </si>
  <si>
    <t xml:space="preserve">BS-2601-1279</t>
  </si>
  <si>
    <t xml:space="preserve">BS-2601-1280</t>
  </si>
  <si>
    <t xml:space="preserve">BS-2601-1281</t>
  </si>
  <si>
    <t xml:space="preserve">BS-2601-1282</t>
  </si>
  <si>
    <t xml:space="preserve">BS-2601-1283</t>
  </si>
  <si>
    <t xml:space="preserve">BS-2601-1284</t>
  </si>
  <si>
    <t xml:space="preserve">BS-2601-1285</t>
  </si>
  <si>
    <t xml:space="preserve">BS-2601-1286</t>
  </si>
  <si>
    <t xml:space="preserve">BS-2601-1287</t>
  </si>
  <si>
    <t xml:space="preserve">BS-2601-1288</t>
  </si>
  <si>
    <t xml:space="preserve">BS-2601-1289</t>
  </si>
  <si>
    <t xml:space="preserve">BS-2601-1290</t>
  </si>
  <si>
    <t xml:space="preserve">BS-2601-1291</t>
  </si>
  <si>
    <t xml:space="preserve">BS-2601-1292</t>
  </si>
  <si>
    <t xml:space="preserve">BS-2601-1293</t>
  </si>
  <si>
    <t xml:space="preserve">BS-2601-1294</t>
  </si>
  <si>
    <t xml:space="preserve">BS-2601-1295</t>
  </si>
  <si>
    <t xml:space="preserve">BS-2601-1296</t>
  </si>
  <si>
    <t xml:space="preserve">BS-2601-1297</t>
  </si>
  <si>
    <t xml:space="preserve">BS-2601-1298</t>
  </si>
  <si>
    <t xml:space="preserve">BS-2601-1299</t>
  </si>
  <si>
    <t xml:space="preserve">BS-2601-1300</t>
  </si>
  <si>
    <t xml:space="preserve">BS-2601-1301</t>
  </si>
  <si>
    <t xml:space="preserve">BS-2601-1302</t>
  </si>
  <si>
    <t xml:space="preserve">BS-2601-1303</t>
  </si>
  <si>
    <t xml:space="preserve">BS-2601-1304</t>
  </si>
  <si>
    <t xml:space="preserve">BS-2601-1305</t>
  </si>
  <si>
    <t xml:space="preserve">BS-2601-1306</t>
  </si>
  <si>
    <t xml:space="preserve">BS-2601-1307</t>
  </si>
  <si>
    <t xml:space="preserve">BS-2601-1308</t>
  </si>
  <si>
    <t xml:space="preserve">BS-2601-1309</t>
  </si>
  <si>
    <t xml:space="preserve">BS-2601-1310</t>
  </si>
  <si>
    <t xml:space="preserve">BS-2601-1311</t>
  </si>
  <si>
    <t xml:space="preserve">BS-2601-1312</t>
  </si>
  <si>
    <t xml:space="preserve">BS-2601-1313</t>
  </si>
  <si>
    <t xml:space="preserve">BS-2601-1314</t>
  </si>
  <si>
    <t xml:space="preserve">BS-2601-1315</t>
  </si>
  <si>
    <t xml:space="preserve">BS-2601-1316</t>
  </si>
  <si>
    <t xml:space="preserve">BS-2601-1317</t>
  </si>
  <si>
    <t xml:space="preserve">BS-2601-1318</t>
  </si>
  <si>
    <t xml:space="preserve">BS-2601-1319</t>
  </si>
  <si>
    <t xml:space="preserve">BS-2601-1320</t>
  </si>
  <si>
    <t xml:space="preserve">BS-2601-1321</t>
  </si>
  <si>
    <t xml:space="preserve">BS-2601-1322</t>
  </si>
  <si>
    <t xml:space="preserve">BS-2601-1323</t>
  </si>
  <si>
    <t xml:space="preserve">BS-2601-1324</t>
  </si>
  <si>
    <t xml:space="preserve">BS-2601-1325</t>
  </si>
  <si>
    <t xml:space="preserve">BS-2601-1326</t>
  </si>
  <si>
    <t xml:space="preserve">BS-2601-1327</t>
  </si>
  <si>
    <t xml:space="preserve">BS-2601-1328</t>
  </si>
  <si>
    <t xml:space="preserve">BS-2601-1329</t>
  </si>
  <si>
    <t xml:space="preserve">BS-2601-1330</t>
  </si>
  <si>
    <t xml:space="preserve">BS-2601-1331</t>
  </si>
  <si>
    <t xml:space="preserve">BS-2601-1332</t>
  </si>
  <si>
    <t xml:space="preserve">BS-2601-1333</t>
  </si>
  <si>
    <t xml:space="preserve">BS-2601-1334</t>
  </si>
  <si>
    <t xml:space="preserve">BS-2601-1335</t>
  </si>
  <si>
    <t xml:space="preserve">BS-2601-1336</t>
  </si>
  <si>
    <t xml:space="preserve">BS-2601-1337</t>
  </si>
  <si>
    <t xml:space="preserve">BS-2601-1338</t>
  </si>
  <si>
    <t xml:space="preserve">BS-2601-1339</t>
  </si>
  <si>
    <t xml:space="preserve">BS-2601-1340</t>
  </si>
  <si>
    <t xml:space="preserve">BS-2601-1341</t>
  </si>
  <si>
    <t xml:space="preserve">BS-2601-1342</t>
  </si>
  <si>
    <t xml:space="preserve">BS-2601-1343</t>
  </si>
  <si>
    <t xml:space="preserve">BS-2601-1344</t>
  </si>
  <si>
    <t xml:space="preserve">BS-2601-1345</t>
  </si>
  <si>
    <t xml:space="preserve">BS-2601-1346</t>
  </si>
  <si>
    <t xml:space="preserve">BS-2601-1347</t>
  </si>
  <si>
    <t xml:space="preserve">BS-2601-1348</t>
  </si>
  <si>
    <t xml:space="preserve">BS-2601-1349</t>
  </si>
  <si>
    <t xml:space="preserve">BS-2601-1350</t>
  </si>
  <si>
    <t xml:space="preserve">BS-2601-1351</t>
  </si>
  <si>
    <t xml:space="preserve">BS-2601-1352</t>
  </si>
  <si>
    <t xml:space="preserve">BS-2601-1353</t>
  </si>
  <si>
    <t xml:space="preserve">BS-2601-1354</t>
  </si>
  <si>
    <t xml:space="preserve">BS-2601-1355</t>
  </si>
  <si>
    <t xml:space="preserve">BS-2602-1356</t>
  </si>
  <si>
    <t xml:space="preserve">BS-2602-1357</t>
  </si>
  <si>
    <t xml:space="preserve">BS-2602-1358</t>
  </si>
  <si>
    <t xml:space="preserve">BS-2602-1359</t>
  </si>
  <si>
    <t xml:space="preserve">BS-2602-1360</t>
  </si>
  <si>
    <t xml:space="preserve">BS-2602-1361</t>
  </si>
  <si>
    <t xml:space="preserve">BS-2602-1362</t>
  </si>
  <si>
    <t xml:space="preserve">BS-2602-1363</t>
  </si>
  <si>
    <t xml:space="preserve">BS-2602-1364</t>
  </si>
  <si>
    <t xml:space="preserve">BS-2602-1365</t>
  </si>
  <si>
    <t xml:space="preserve">BS-2602-1366</t>
  </si>
  <si>
    <t xml:space="preserve">BS-2602-1367</t>
  </si>
  <si>
    <t xml:space="preserve">BS-2602-1368</t>
  </si>
  <si>
    <t xml:space="preserve">BS-2602-1369</t>
  </si>
  <si>
    <t xml:space="preserve">BS-2602-1370</t>
  </si>
  <si>
    <t xml:space="preserve">BS-2602-1371</t>
  </si>
  <si>
    <t xml:space="preserve">BS-2602-1372</t>
  </si>
  <si>
    <t xml:space="preserve">BS-2602-1373</t>
  </si>
  <si>
    <t xml:space="preserve">BS-2602-1374</t>
  </si>
  <si>
    <t xml:space="preserve">BS-2602-1375</t>
  </si>
  <si>
    <t xml:space="preserve">BS-2602-1376</t>
  </si>
  <si>
    <t xml:space="preserve">BS-2602-1377</t>
  </si>
  <si>
    <t xml:space="preserve">BS-2602-1378</t>
  </si>
  <si>
    <t xml:space="preserve">BS-2602-1379</t>
  </si>
  <si>
    <t xml:space="preserve">BS-2602-1380</t>
  </si>
  <si>
    <t xml:space="preserve">BS-2602-1381</t>
  </si>
  <si>
    <t xml:space="preserve">BS-2602-1382</t>
  </si>
  <si>
    <t xml:space="preserve">BS-2602-1383</t>
  </si>
  <si>
    <t xml:space="preserve">BS-2602-1384</t>
  </si>
  <si>
    <t xml:space="preserve">BS-2602-1385</t>
  </si>
  <si>
    <t xml:space="preserve">BS-2602-1386</t>
  </si>
  <si>
    <t xml:space="preserve">BS-2602-1387</t>
  </si>
  <si>
    <t xml:space="preserve">BS-2602-1388</t>
  </si>
  <si>
    <t xml:space="preserve">BS-2602-1389</t>
  </si>
  <si>
    <t xml:space="preserve">BS-2602-1390</t>
  </si>
  <si>
    <t xml:space="preserve">BS-2602-1391</t>
  </si>
  <si>
    <t xml:space="preserve">BS-2602-1392</t>
  </si>
  <si>
    <t xml:space="preserve">BS-2602-1393</t>
  </si>
  <si>
    <t xml:space="preserve">BS-2602-1394</t>
  </si>
  <si>
    <t xml:space="preserve">BS-2602-1395</t>
  </si>
  <si>
    <t xml:space="preserve">BS-2602-1396</t>
  </si>
  <si>
    <t xml:space="preserve">BS-2602-1397</t>
  </si>
  <si>
    <t xml:space="preserve">BS-2602-1398</t>
  </si>
  <si>
    <t xml:space="preserve">BS-2602-1399</t>
  </si>
  <si>
    <t xml:space="preserve">BS-2602-1400</t>
  </si>
  <si>
    <t xml:space="preserve">BS-2602-1401</t>
  </si>
  <si>
    <t xml:space="preserve">BS-2602-1402</t>
  </si>
  <si>
    <t xml:space="preserve">BS-2602-1403</t>
  </si>
  <si>
    <t xml:space="preserve">BS-2602-1404</t>
  </si>
  <si>
    <t xml:space="preserve">BS-2602-1405</t>
  </si>
  <si>
    <t xml:space="preserve">BS-2602-1406</t>
  </si>
  <si>
    <t xml:space="preserve">BS-2602-1407</t>
  </si>
  <si>
    <t xml:space="preserve">BS-2602-1408</t>
  </si>
  <si>
    <t xml:space="preserve">BS-2602-1409</t>
  </si>
  <si>
    <t xml:space="preserve">BS-2602-1410</t>
  </si>
  <si>
    <t xml:space="preserve">BS-2602-1411</t>
  </si>
  <si>
    <t xml:space="preserve">BS-2602-1412</t>
  </si>
  <si>
    <t xml:space="preserve">BS-2602-1413</t>
  </si>
  <si>
    <t xml:space="preserve">BS-2602-1414</t>
  </si>
  <si>
    <t xml:space="preserve">BS-2602-1415</t>
  </si>
  <si>
    <t xml:space="preserve">BS-2602-1416</t>
  </si>
  <si>
    <t xml:space="preserve">BS-2602-1417</t>
  </si>
  <si>
    <t xml:space="preserve">BS-2602-1418</t>
  </si>
  <si>
    <t xml:space="preserve">BS-2602-1419</t>
  </si>
  <si>
    <t xml:space="preserve">BS-2602-1420</t>
  </si>
  <si>
    <t xml:space="preserve">BS-2602-1421</t>
  </si>
  <si>
    <t xml:space="preserve">BS-2602-1422</t>
  </si>
  <si>
    <t xml:space="preserve">BS-2602-1423</t>
  </si>
  <si>
    <t xml:space="preserve">BS-2602-1424</t>
  </si>
  <si>
    <t xml:space="preserve">BS-2602-1425</t>
  </si>
  <si>
    <t xml:space="preserve">BS-2602-1426</t>
  </si>
  <si>
    <t xml:space="preserve">BS-2602-1427</t>
  </si>
  <si>
    <t xml:space="preserve">BS-2602-1428</t>
  </si>
  <si>
    <t xml:space="preserve">BS-2602-1429</t>
  </si>
  <si>
    <t xml:space="preserve">BS-2602-1430</t>
  </si>
  <si>
    <t xml:space="preserve">BS-2602-1431</t>
  </si>
  <si>
    <t xml:space="preserve">BS-2603-1432</t>
  </si>
  <si>
    <t xml:space="preserve">BS-2603-1433</t>
  </si>
  <si>
    <t xml:space="preserve">BS-2603-1434</t>
  </si>
  <si>
    <t xml:space="preserve">BS-2603-1435</t>
  </si>
  <si>
    <t xml:space="preserve">BS-2603-1436</t>
  </si>
  <si>
    <t xml:space="preserve">BS-2603-1437</t>
  </si>
  <si>
    <t xml:space="preserve">BS-2603-1438</t>
  </si>
  <si>
    <t xml:space="preserve">BS-2603-1439</t>
  </si>
  <si>
    <t xml:space="preserve">BS-2603-1440</t>
  </si>
  <si>
    <t xml:space="preserve">BS-2603-1441</t>
  </si>
  <si>
    <t xml:space="preserve">BS-2603-1442</t>
  </si>
  <si>
    <t xml:space="preserve">BS-2603-1443</t>
  </si>
  <si>
    <t xml:space="preserve">BS-2603-1444</t>
  </si>
  <si>
    <t xml:space="preserve">BS-2603-1445</t>
  </si>
  <si>
    <t xml:space="preserve">BS-2603-1446</t>
  </si>
  <si>
    <t xml:space="preserve">BS-2603-1447</t>
  </si>
  <si>
    <t xml:space="preserve">BS-2603-1448</t>
  </si>
  <si>
    <t xml:space="preserve">BS-2603-1449</t>
  </si>
  <si>
    <t xml:space="preserve">BS-2603-1450</t>
  </si>
  <si>
    <t xml:space="preserve">BS-2603-1451</t>
  </si>
  <si>
    <t xml:space="preserve">BS-2603-1452</t>
  </si>
  <si>
    <t xml:space="preserve">BS-2603-1453</t>
  </si>
  <si>
    <t xml:space="preserve">BS-2603-1454</t>
  </si>
  <si>
    <t xml:space="preserve">BS-2603-1455</t>
  </si>
  <si>
    <t xml:space="preserve">BS-2603-1456</t>
  </si>
  <si>
    <t xml:space="preserve">BS-2603-1457</t>
  </si>
  <si>
    <t xml:space="preserve">BS-2603-1458</t>
  </si>
  <si>
    <t xml:space="preserve">BS-2603-1459</t>
  </si>
  <si>
    <t xml:space="preserve">BS-2603-1460</t>
  </si>
  <si>
    <t xml:space="preserve">BS-2603-1461</t>
  </si>
  <si>
    <t xml:space="preserve">BS-2603-1462</t>
  </si>
  <si>
    <t xml:space="preserve">BS-2603-1463</t>
  </si>
  <si>
    <t xml:space="preserve">BS-2603-1464</t>
  </si>
  <si>
    <t xml:space="preserve">BS-2603-1465</t>
  </si>
  <si>
    <t xml:space="preserve">BS-2603-1466</t>
  </si>
  <si>
    <t xml:space="preserve">BS-2603-1467</t>
  </si>
  <si>
    <t xml:space="preserve">BS-2603-1468</t>
  </si>
  <si>
    <t xml:space="preserve">BS-2603-1469</t>
  </si>
  <si>
    <t xml:space="preserve">BS-2603-1470</t>
  </si>
  <si>
    <t xml:space="preserve">BS-2603-1471</t>
  </si>
  <si>
    <t xml:space="preserve">BS-2603-1472</t>
  </si>
  <si>
    <t xml:space="preserve">BS-2603-2021</t>
  </si>
  <si>
    <t xml:space="preserve">Commande spéciale</t>
  </si>
  <si>
    <t xml:space="preserve">BS-2603-1473</t>
  </si>
  <si>
    <t xml:space="preserve">BS-2603-1474</t>
  </si>
  <si>
    <t xml:space="preserve">BS-2603-1475</t>
  </si>
  <si>
    <t xml:space="preserve">BS-2603-1476</t>
  </si>
  <si>
    <t xml:space="preserve">BS-2603-1477</t>
  </si>
  <si>
    <t xml:space="preserve">BS-2603-1478</t>
  </si>
  <si>
    <t xml:space="preserve">BS-2603-1479</t>
  </si>
  <si>
    <t xml:space="preserve">BS-2603-1480</t>
  </si>
  <si>
    <t xml:space="preserve">BS-2603-1481</t>
  </si>
  <si>
    <t xml:space="preserve">BS-2603-1482</t>
  </si>
  <si>
    <t xml:space="preserve">BS-2603-1483</t>
  </si>
  <si>
    <t xml:space="preserve">BS-2603-1484</t>
  </si>
  <si>
    <t xml:space="preserve">BS-2603-1485</t>
  </si>
  <si>
    <t xml:space="preserve">BS-2603-1486</t>
  </si>
  <si>
    <t xml:space="preserve">BS-2603-1487</t>
  </si>
  <si>
    <t xml:space="preserve">BS-2603-1488</t>
  </si>
  <si>
    <t xml:space="preserve">BS-2603-1489</t>
  </si>
  <si>
    <t xml:space="preserve">BS-2603-1490</t>
  </si>
  <si>
    <t xml:space="preserve">BS-2603-1491</t>
  </si>
  <si>
    <t xml:space="preserve">BS-2603-1492</t>
  </si>
  <si>
    <t xml:space="preserve">BS-2603-1493</t>
  </si>
  <si>
    <t xml:space="preserve">BS-2603-1494</t>
  </si>
  <si>
    <t xml:space="preserve">BS-2603-1495</t>
  </si>
  <si>
    <t xml:space="preserve">BS-2603-1496</t>
  </si>
  <si>
    <t xml:space="preserve">BS-2603-1497</t>
  </si>
  <si>
    <t xml:space="preserve">BS-2603-1498</t>
  </si>
  <si>
    <t xml:space="preserve">BS-2603-1499</t>
  </si>
  <si>
    <t xml:space="preserve">BS-2603-1500</t>
  </si>
  <si>
    <t xml:space="preserve">BS-2603-1501</t>
  </si>
  <si>
    <t xml:space="preserve">BS-2603-1502</t>
  </si>
  <si>
    <t xml:space="preserve">BS-2603-1503</t>
  </si>
  <si>
    <t xml:space="preserve">BS-2603-1504</t>
  </si>
  <si>
    <t xml:space="preserve">BS-2603-1505</t>
  </si>
  <si>
    <t xml:space="preserve">BS-2603-1506</t>
  </si>
  <si>
    <t xml:space="preserve">BS-2603-1507</t>
  </si>
  <si>
    <t xml:space="preserve">BS-2603-1508</t>
  </si>
  <si>
    <t xml:space="preserve">BS-2603-1509</t>
  </si>
  <si>
    <t xml:space="preserve">BS-2603-1510</t>
  </si>
  <si>
    <t xml:space="preserve">BS-2603-1511</t>
  </si>
  <si>
    <t xml:space="preserve">BS-2603-1512</t>
  </si>
  <si>
    <t xml:space="preserve">BS-2603-1513</t>
  </si>
  <si>
    <t xml:space="preserve">BS-2603-1514</t>
  </si>
  <si>
    <t xml:space="preserve">BS-2603-1515</t>
  </si>
  <si>
    <t xml:space="preserve">BS-2603-1516</t>
  </si>
  <si>
    <t xml:space="preserve">BS-2603-1517</t>
  </si>
  <si>
    <t xml:space="preserve">BS-2603-1518</t>
  </si>
  <si>
    <t xml:space="preserve">BS-2603-1519</t>
  </si>
  <si>
    <t xml:space="preserve">BS-2603-1520</t>
  </si>
  <si>
    <t xml:space="preserve">BS-2604-1521</t>
  </si>
  <si>
    <t xml:space="preserve">BS-2604-1522</t>
  </si>
  <si>
    <t xml:space="preserve">BS-2604-1523</t>
  </si>
  <si>
    <t xml:space="preserve">BS-2604-1524</t>
  </si>
  <si>
    <t xml:space="preserve">BS-2604-1525</t>
  </si>
  <si>
    <t xml:space="preserve">BS-2604-1526</t>
  </si>
  <si>
    <t xml:space="preserve">BS-2604-1527</t>
  </si>
  <si>
    <t xml:space="preserve">BS-2604-1528</t>
  </si>
  <si>
    <t xml:space="preserve">BS-2604-1529</t>
  </si>
  <si>
    <t xml:space="preserve">BS-2604-1530</t>
  </si>
  <si>
    <t xml:space="preserve">BS-2604-1531</t>
  </si>
  <si>
    <t xml:space="preserve">BS-2604-1532</t>
  </si>
  <si>
    <t xml:space="preserve">BS-2604-1533</t>
  </si>
  <si>
    <t xml:space="preserve">BS-2604-1534</t>
  </si>
  <si>
    <t xml:space="preserve">BS-2604-1535</t>
  </si>
  <si>
    <t xml:space="preserve">BS-2604-1536</t>
  </si>
  <si>
    <t xml:space="preserve">BS-2604-1537</t>
  </si>
  <si>
    <t xml:space="preserve">BS-2604-1538</t>
  </si>
  <si>
    <t xml:space="preserve">BS-2604-1539</t>
  </si>
  <si>
    <t xml:space="preserve">BS-2604-1540</t>
  </si>
  <si>
    <t xml:space="preserve">BS-2604-1541</t>
  </si>
  <si>
    <t xml:space="preserve">BS-2604-1542</t>
  </si>
  <si>
    <t xml:space="preserve">BS-2604-1543</t>
  </si>
  <si>
    <t xml:space="preserve">BS-2604-1544</t>
  </si>
  <si>
    <t xml:space="preserve">BS-2604-1545</t>
  </si>
  <si>
    <t xml:space="preserve">BS-2604-1546</t>
  </si>
  <si>
    <t xml:space="preserve">BS-2604-1547</t>
  </si>
  <si>
    <t xml:space="preserve">BS-2604-1548</t>
  </si>
  <si>
    <t xml:space="preserve">BS-2604-1549</t>
  </si>
  <si>
    <t xml:space="preserve">BS-2604-1550</t>
  </si>
  <si>
    <t xml:space="preserve">BS-2604-1551</t>
  </si>
  <si>
    <t xml:space="preserve">BS-2604-1552</t>
  </si>
  <si>
    <t xml:space="preserve">BS-2604-1553</t>
  </si>
  <si>
    <t xml:space="preserve">BS-2604-1554</t>
  </si>
  <si>
    <t xml:space="preserve">BS-2604-1555</t>
  </si>
  <si>
    <t xml:space="preserve">BS-2604-1556</t>
  </si>
  <si>
    <t xml:space="preserve">BS-2604-1557</t>
  </si>
  <si>
    <t xml:space="preserve">BS-2604-1558</t>
  </si>
  <si>
    <t xml:space="preserve">BS-2604-1559</t>
  </si>
  <si>
    <t xml:space="preserve">BS-2604-1560</t>
  </si>
  <si>
    <t xml:space="preserve">BS-2604-1561</t>
  </si>
  <si>
    <t xml:space="preserve">BS-2604-1562</t>
  </si>
  <si>
    <t xml:space="preserve">BS-2604-1563</t>
  </si>
  <si>
    <t xml:space="preserve">BS-2604-1564</t>
  </si>
  <si>
    <t xml:space="preserve">BS-2604-1565</t>
  </si>
  <si>
    <t xml:space="preserve">BS-2604-1566</t>
  </si>
  <si>
    <t xml:space="preserve">BS-2604-1567</t>
  </si>
  <si>
    <t xml:space="preserve">BS-2604-1568</t>
  </si>
  <si>
    <t xml:space="preserve">BS-2604-1569</t>
  </si>
  <si>
    <t xml:space="preserve">BS-2604-1570</t>
  </si>
  <si>
    <t xml:space="preserve">BS-2604-1571</t>
  </si>
  <si>
    <t xml:space="preserve">BS-2604-1572</t>
  </si>
  <si>
    <t xml:space="preserve">BS-2604-1573</t>
  </si>
  <si>
    <t xml:space="preserve">BS-2604-1574</t>
  </si>
  <si>
    <t xml:space="preserve">BS-2604-1575</t>
  </si>
  <si>
    <t xml:space="preserve">BS-2604-1576</t>
  </si>
  <si>
    <t xml:space="preserve">BS-2604-1577</t>
  </si>
  <si>
    <t xml:space="preserve">BS-2604-1578</t>
  </si>
  <si>
    <t xml:space="preserve">BS-2604-1579</t>
  </si>
  <si>
    <t xml:space="preserve">BS-2604-1580</t>
  </si>
  <si>
    <t xml:space="preserve">BS-2604-1581</t>
  </si>
  <si>
    <t xml:space="preserve">BS-2604-1582</t>
  </si>
  <si>
    <t xml:space="preserve">BS-2604-1583</t>
  </si>
  <si>
    <t xml:space="preserve">BS-2604-1584</t>
  </si>
  <si>
    <t xml:space="preserve">BS-2604-1585</t>
  </si>
  <si>
    <t xml:space="preserve">BS-2604-1586</t>
  </si>
  <si>
    <t xml:space="preserve">BS-2604-1587</t>
  </si>
  <si>
    <t xml:space="preserve">BS-2604-1588</t>
  </si>
  <si>
    <t xml:space="preserve">BS-2604-1589</t>
  </si>
  <si>
    <t xml:space="preserve">BS-2604-1590</t>
  </si>
  <si>
    <t xml:space="preserve">BS-2604-1591</t>
  </si>
  <si>
    <t xml:space="preserve">BS-2604-1592</t>
  </si>
  <si>
    <t xml:space="preserve">BS-2604-1593</t>
  </si>
  <si>
    <t xml:space="preserve">BS-2604-1594</t>
  </si>
  <si>
    <t xml:space="preserve">BS-2604-1595</t>
  </si>
  <si>
    <t xml:space="preserve">BS-2604-1596</t>
  </si>
  <si>
    <t xml:space="preserve">BS-2604-1597</t>
  </si>
  <si>
    <t xml:space="preserve">BS-2604-1598</t>
  </si>
  <si>
    <t xml:space="preserve">BS-2604-1599</t>
  </si>
  <si>
    <t xml:space="preserve">BS-2604-1600</t>
  </si>
  <si>
    <t xml:space="preserve">BS-2604-1601</t>
  </si>
  <si>
    <t xml:space="preserve">BS-2604-1602</t>
  </si>
  <si>
    <t xml:space="preserve">BS-2604-1603</t>
  </si>
  <si>
    <t xml:space="preserve">BS-2604-1604</t>
  </si>
  <si>
    <t xml:space="preserve">BS-2604-1605</t>
  </si>
  <si>
    <t xml:space="preserve">BS-2604-1606</t>
  </si>
  <si>
    <t xml:space="preserve">BS-2604-1607</t>
  </si>
  <si>
    <t xml:space="preserve">BS-2604-1608</t>
  </si>
  <si>
    <t xml:space="preserve">BS-2604-1609</t>
  </si>
  <si>
    <t xml:space="preserve">BS-2604-1610</t>
  </si>
  <si>
    <t xml:space="preserve">BS-2604-1611</t>
  </si>
  <si>
    <t xml:space="preserve">BS-2604-1612</t>
  </si>
  <si>
    <t xml:space="preserve">BS-2604-1613</t>
  </si>
  <si>
    <t xml:space="preserve">BS-2604-1614</t>
  </si>
  <si>
    <t xml:space="preserve">BS-2604-1615</t>
  </si>
  <si>
    <t xml:space="preserve">BS-2605-1616</t>
  </si>
  <si>
    <t xml:space="preserve">BS-2605-1617</t>
  </si>
  <si>
    <t xml:space="preserve">BS-2605-1618</t>
  </si>
  <si>
    <t xml:space="preserve">BS-2605-1619</t>
  </si>
  <si>
    <t xml:space="preserve">BS-2605-1620</t>
  </si>
  <si>
    <t xml:space="preserve">BS-2605-1621</t>
  </si>
  <si>
    <t xml:space="preserve">BS-2605-1622</t>
  </si>
  <si>
    <t xml:space="preserve">BS-2605-1623</t>
  </si>
  <si>
    <t xml:space="preserve">BS-2605-1624</t>
  </si>
  <si>
    <t xml:space="preserve">BS-2605-1625</t>
  </si>
  <si>
    <t xml:space="preserve">BS-2605-1626</t>
  </si>
  <si>
    <t xml:space="preserve">BS-2605-1627</t>
  </si>
  <si>
    <t xml:space="preserve">BS-2605-1628</t>
  </si>
  <si>
    <t xml:space="preserve">BS-2605-1629</t>
  </si>
  <si>
    <t xml:space="preserve">BS-2605-1630</t>
  </si>
  <si>
    <t xml:space="preserve">BS-2605-1631</t>
  </si>
  <si>
    <t xml:space="preserve">BS-2605-1632</t>
  </si>
  <si>
    <t xml:space="preserve">BS-2605-1633</t>
  </si>
  <si>
    <t xml:space="preserve">BS-2605-1634</t>
  </si>
  <si>
    <t xml:space="preserve">BS-2605-1635</t>
  </si>
  <si>
    <t xml:space="preserve">BS-2605-1636</t>
  </si>
  <si>
    <t xml:space="preserve">BS-2605-1637</t>
  </si>
  <si>
    <t xml:space="preserve">BS-2605-1638</t>
  </si>
  <si>
    <t xml:space="preserve">BS-2605-1639</t>
  </si>
  <si>
    <t xml:space="preserve">BS-2605-1640</t>
  </si>
  <si>
    <t xml:space="preserve">BS-2605-1641</t>
  </si>
  <si>
    <t xml:space="preserve">BS-2605-1642</t>
  </si>
  <si>
    <t xml:space="preserve">BS-2605-1643</t>
  </si>
  <si>
    <t xml:space="preserve">BS-2605-1644</t>
  </si>
  <si>
    <t xml:space="preserve">BS-2605-1645</t>
  </si>
  <si>
    <t xml:space="preserve">BS-2605-1646</t>
  </si>
  <si>
    <t xml:space="preserve">BS-2605-1647</t>
  </si>
  <si>
    <t xml:space="preserve">BS-2605-1648</t>
  </si>
  <si>
    <t xml:space="preserve">BS-2605-1649</t>
  </si>
  <si>
    <t xml:space="preserve">BS-2605-1650</t>
  </si>
  <si>
    <t xml:space="preserve">BS-2605-1651</t>
  </si>
  <si>
    <t xml:space="preserve">BS-2605-1652</t>
  </si>
  <si>
    <t xml:space="preserve">BS-2605-1653</t>
  </si>
  <si>
    <t xml:space="preserve">BS-2605-1654</t>
  </si>
  <si>
    <t xml:space="preserve">BS-2605-1655</t>
  </si>
  <si>
    <t xml:space="preserve">BS-2605-1656</t>
  </si>
  <si>
    <t xml:space="preserve">BS-2605-1657</t>
  </si>
  <si>
    <t xml:space="preserve">BS-2605-1658</t>
  </si>
  <si>
    <t xml:space="preserve">BS-2605-1659</t>
  </si>
  <si>
    <t xml:space="preserve">BS-2605-1660</t>
  </si>
  <si>
    <t xml:space="preserve">BS-2605-1661</t>
  </si>
  <si>
    <t xml:space="preserve">BS-2605-1662</t>
  </si>
  <si>
    <t xml:space="preserve">BS-2605-1663</t>
  </si>
  <si>
    <t xml:space="preserve">BS-2605-1664</t>
  </si>
  <si>
    <t xml:space="preserve">BS-2605-1665</t>
  </si>
  <si>
    <t xml:space="preserve">BS-2605-1666</t>
  </si>
  <si>
    <t xml:space="preserve">BS-2605-1667</t>
  </si>
  <si>
    <t xml:space="preserve">BS-2605-1668</t>
  </si>
  <si>
    <t xml:space="preserve">BS-2605-1669</t>
  </si>
  <si>
    <t xml:space="preserve">BS-2605-1670</t>
  </si>
  <si>
    <t xml:space="preserve">BS-2605-1671</t>
  </si>
  <si>
    <t xml:space="preserve">BS-2605-1672</t>
  </si>
  <si>
    <t xml:space="preserve">BS-2605-1673</t>
  </si>
  <si>
    <t xml:space="preserve">BS-2605-1674</t>
  </si>
  <si>
    <t xml:space="preserve">BS-2605-1675</t>
  </si>
  <si>
    <t xml:space="preserve">BS-2605-1676</t>
  </si>
  <si>
    <t xml:space="preserve">BS-2605-1677</t>
  </si>
  <si>
    <t xml:space="preserve">BS-2605-1678</t>
  </si>
  <si>
    <t xml:space="preserve">BS-2605-1679</t>
  </si>
  <si>
    <t xml:space="preserve">BS-2605-1680</t>
  </si>
  <si>
    <t xml:space="preserve">BS-2605-1681</t>
  </si>
  <si>
    <t xml:space="preserve">BS-2605-1682</t>
  </si>
  <si>
    <t xml:space="preserve">BS-2605-1683</t>
  </si>
  <si>
    <t xml:space="preserve">BS-2605-1684</t>
  </si>
  <si>
    <t xml:space="preserve">BS-2605-1685</t>
  </si>
  <si>
    <t xml:space="preserve">BS-2605-1686</t>
  </si>
  <si>
    <t xml:space="preserve">BS-2605-1687</t>
  </si>
  <si>
    <t xml:space="preserve">BS-2605-1688</t>
  </si>
  <si>
    <t xml:space="preserve">BS-2605-1689</t>
  </si>
  <si>
    <t xml:space="preserve">BS-2605-1690</t>
  </si>
  <si>
    <t xml:space="preserve">BS-2605-1691</t>
  </si>
  <si>
    <t xml:space="preserve">BS-2605-1692</t>
  </si>
  <si>
    <t xml:space="preserve">BS-2605-1693</t>
  </si>
  <si>
    <t xml:space="preserve">BS-2605-1694</t>
  </si>
  <si>
    <t xml:space="preserve">BS-2605-1695</t>
  </si>
  <si>
    <t xml:space="preserve">BS-2606-1696</t>
  </si>
  <si>
    <t xml:space="preserve">BS-2606-1697</t>
  </si>
  <si>
    <t xml:space="preserve">BS-2606-1698</t>
  </si>
  <si>
    <t xml:space="preserve">BS-2606-1699</t>
  </si>
  <si>
    <t xml:space="preserve">BS-2606-1700</t>
  </si>
  <si>
    <t xml:space="preserve">BS-2606-1701</t>
  </si>
  <si>
    <t xml:space="preserve">BS-2606-1702</t>
  </si>
  <si>
    <t xml:space="preserve">BS-2606-1703</t>
  </si>
  <si>
    <t xml:space="preserve">BS-2606-1704</t>
  </si>
  <si>
    <t xml:space="preserve">BS-2606-1705</t>
  </si>
  <si>
    <t xml:space="preserve">BS-2606-1706</t>
  </si>
  <si>
    <t xml:space="preserve">BS-2606-1707</t>
  </si>
  <si>
    <t xml:space="preserve">BS-2606-1708</t>
  </si>
  <si>
    <t xml:space="preserve">BS-2606-1709</t>
  </si>
  <si>
    <t xml:space="preserve">BS-2606-1710</t>
  </si>
  <si>
    <t xml:space="preserve">BS-2606-1711</t>
  </si>
  <si>
    <t xml:space="preserve">BS-2606-1712</t>
  </si>
  <si>
    <t xml:space="preserve">BS-2606-1713</t>
  </si>
  <si>
    <t xml:space="preserve">BS-2606-2022</t>
  </si>
  <si>
    <t xml:space="preserve">Retour magasin</t>
  </si>
  <si>
    <t xml:space="preserve">BS-2606-1714</t>
  </si>
  <si>
    <t xml:space="preserve">BS-2606-1715</t>
  </si>
  <si>
    <t xml:space="preserve">BS-2606-1716</t>
  </si>
  <si>
    <t xml:space="preserve">BS-2606-1717</t>
  </si>
  <si>
    <t xml:space="preserve">BS-2606-1718</t>
  </si>
  <si>
    <t xml:space="preserve">BS-2606-1719</t>
  </si>
  <si>
    <t xml:space="preserve">BS-2606-1720</t>
  </si>
  <si>
    <t xml:space="preserve">BS-2606-1721</t>
  </si>
  <si>
    <t xml:space="preserve">BS-2606-1722</t>
  </si>
  <si>
    <t xml:space="preserve">BS-2606-1723</t>
  </si>
  <si>
    <t xml:space="preserve">BS-2606-1724</t>
  </si>
  <si>
    <t xml:space="preserve">BS-2606-1725</t>
  </si>
  <si>
    <t xml:space="preserve">BS-2606-1726</t>
  </si>
  <si>
    <t xml:space="preserve">BS-2606-1727</t>
  </si>
  <si>
    <t xml:space="preserve">BS-2606-1728</t>
  </si>
  <si>
    <t xml:space="preserve">BS-2606-1729</t>
  </si>
  <si>
    <t xml:space="preserve">BS-2606-1730</t>
  </si>
  <si>
    <t xml:space="preserve">BS-2606-1731</t>
  </si>
  <si>
    <t xml:space="preserve">BS-2606-1732</t>
  </si>
  <si>
    <t xml:space="preserve">BS-2606-1733</t>
  </si>
  <si>
    <t xml:space="preserve">BS-2606-1734</t>
  </si>
  <si>
    <t xml:space="preserve">BS-2606-1735</t>
  </si>
  <si>
    <t xml:space="preserve">BS-2606-1736</t>
  </si>
  <si>
    <t xml:space="preserve">BS-2606-1737</t>
  </si>
  <si>
    <t xml:space="preserve">BS-2606-1738</t>
  </si>
  <si>
    <t xml:space="preserve">BS-2606-1739</t>
  </si>
  <si>
    <t xml:space="preserve">BS-2606-1740</t>
  </si>
  <si>
    <t xml:space="preserve">BS-2606-1741</t>
  </si>
  <si>
    <t xml:space="preserve">BS-2606-1742</t>
  </si>
  <si>
    <t xml:space="preserve">BS-2606-1743</t>
  </si>
  <si>
    <t xml:space="preserve">BS-2606-1744</t>
  </si>
  <si>
    <t xml:space="preserve">BS-2606-1745</t>
  </si>
  <si>
    <t xml:space="preserve">BS-2606-1746</t>
  </si>
  <si>
    <t xml:space="preserve">BS-2606-1747</t>
  </si>
  <si>
    <t xml:space="preserve">BS-2606-1748</t>
  </si>
  <si>
    <t xml:space="preserve">BS-2606-1749</t>
  </si>
  <si>
    <t xml:space="preserve">BS-2606-1750</t>
  </si>
  <si>
    <t xml:space="preserve">BS-2606-1751</t>
  </si>
  <si>
    <t xml:space="preserve">BS-2606-1752</t>
  </si>
  <si>
    <t xml:space="preserve">BS-2606-1753</t>
  </si>
  <si>
    <t xml:space="preserve">BS-2606-1754</t>
  </si>
  <si>
    <t xml:space="preserve">BS-2606-1755</t>
  </si>
  <si>
    <t xml:space="preserve">BS-2606-1756</t>
  </si>
  <si>
    <t xml:space="preserve">BS-2606-1757</t>
  </si>
  <si>
    <t xml:space="preserve">BS-2606-1758</t>
  </si>
  <si>
    <t xml:space="preserve">BS-2606-1759</t>
  </si>
  <si>
    <t xml:space="preserve">BS-2606-1760</t>
  </si>
  <si>
    <t xml:space="preserve">BS-2606-1761</t>
  </si>
  <si>
    <t xml:space="preserve">BS-2606-1762</t>
  </si>
  <si>
    <t xml:space="preserve">BS-2606-1763</t>
  </si>
  <si>
    <t xml:space="preserve">BS-2606-1764</t>
  </si>
  <si>
    <t xml:space="preserve">BS-2606-1765</t>
  </si>
  <si>
    <t xml:space="preserve">BS-2606-1766</t>
  </si>
  <si>
    <t xml:space="preserve">BS-2606-1767</t>
  </si>
  <si>
    <t xml:space="preserve">BS-2606-1768</t>
  </si>
  <si>
    <t xml:space="preserve">BS-2606-1769</t>
  </si>
  <si>
    <t xml:space="preserve">BS-2606-1770</t>
  </si>
  <si>
    <t xml:space="preserve">BS-2606-1771</t>
  </si>
  <si>
    <t xml:space="preserve">BS-2606-1772</t>
  </si>
  <si>
    <t xml:space="preserve">BS-2606-1773</t>
  </si>
  <si>
    <t xml:space="preserve">BS-2606-1774</t>
  </si>
  <si>
    <t xml:space="preserve">BS-2606-1775</t>
  </si>
  <si>
    <t xml:space="preserve">BS-2606-1776</t>
  </si>
  <si>
    <t xml:space="preserve">BS-2606-1777</t>
  </si>
  <si>
    <t xml:space="preserve">BS-2606-1778</t>
  </si>
  <si>
    <t xml:space="preserve">BS-2606-1779</t>
  </si>
  <si>
    <t xml:space="preserve">BS-2606-1780</t>
  </si>
  <si>
    <t xml:space="preserve">BS-2606-1781</t>
  </si>
  <si>
    <t xml:space="preserve">BS-2606-1782</t>
  </si>
  <si>
    <t xml:space="preserve">BS-2606-1783</t>
  </si>
  <si>
    <t xml:space="preserve">BS-2606-1784</t>
  </si>
  <si>
    <t xml:space="preserve">BS-2606-1785</t>
  </si>
  <si>
    <t xml:space="preserve">BS-2606-1786</t>
  </si>
  <si>
    <t xml:space="preserve">BS-2606-1787</t>
  </si>
  <si>
    <t xml:space="preserve">BS-2606-1788</t>
  </si>
  <si>
    <t xml:space="preserve">BS-2606-1789</t>
  </si>
  <si>
    <t xml:space="preserve">BS-2606-1790</t>
  </si>
  <si>
    <t xml:space="preserve">BS-2606-1791</t>
  </si>
  <si>
    <t xml:space="preserve">BS-2606-1792</t>
  </si>
  <si>
    <t xml:space="preserve">BS-2606-1793</t>
  </si>
  <si>
    <t xml:space="preserve">BS-2606-1794</t>
  </si>
  <si>
    <t xml:space="preserve">BS-2606-1795</t>
  </si>
  <si>
    <t xml:space="preserve">BS-2607-1796</t>
  </si>
  <si>
    <t xml:space="preserve">BS-2607-1797</t>
  </si>
  <si>
    <t xml:space="preserve">BS-2607-1798</t>
  </si>
  <si>
    <t xml:space="preserve">BS-2607-1799</t>
  </si>
  <si>
    <t xml:space="preserve">BS-2607-1800</t>
  </si>
  <si>
    <t xml:space="preserve">BS-2607-1801</t>
  </si>
  <si>
    <t xml:space="preserve">BS-2607-1802</t>
  </si>
  <si>
    <t xml:space="preserve">BS-2607-1803</t>
  </si>
  <si>
    <t xml:space="preserve">BS-2607-1804</t>
  </si>
  <si>
    <t xml:space="preserve">BS-2607-1805</t>
  </si>
  <si>
    <t xml:space="preserve">BS-2607-1806</t>
  </si>
  <si>
    <t xml:space="preserve">BS-2607-1807</t>
  </si>
  <si>
    <t xml:space="preserve">BS-2607-1808</t>
  </si>
  <si>
    <t xml:space="preserve">BS-2607-1809</t>
  </si>
  <si>
    <t xml:space="preserve">BS-2607-1810</t>
  </si>
  <si>
    <t xml:space="preserve">BS-2607-1811</t>
  </si>
  <si>
    <t xml:space="preserve">BS-2607-1812</t>
  </si>
  <si>
    <t xml:space="preserve">BS-2607-1813</t>
  </si>
  <si>
    <t xml:space="preserve">BS-2607-1814</t>
  </si>
  <si>
    <t xml:space="preserve">BS-2607-1815</t>
  </si>
  <si>
    <t xml:space="preserve">BS-2607-1816</t>
  </si>
  <si>
    <t xml:space="preserve">BS-2607-1817</t>
  </si>
  <si>
    <t xml:space="preserve">BS-2607-1818</t>
  </si>
  <si>
    <t xml:space="preserve">BS-2607-1819</t>
  </si>
  <si>
    <t xml:space="preserve">BS-2607-1820</t>
  </si>
  <si>
    <t xml:space="preserve">BS-2607-1821</t>
  </si>
  <si>
    <t xml:space="preserve">BS-2607-1822</t>
  </si>
  <si>
    <t xml:space="preserve">BS-2607-1823</t>
  </si>
  <si>
    <t xml:space="preserve">BS-2607-1824</t>
  </si>
  <si>
    <t xml:space="preserve">BS-2607-1825</t>
  </si>
  <si>
    <t xml:space="preserve">BS-2607-1826</t>
  </si>
  <si>
    <t xml:space="preserve">BS-2607-1827</t>
  </si>
  <si>
    <t xml:space="preserve">BS-2607-1828</t>
  </si>
  <si>
    <t xml:space="preserve">BS-2607-1829</t>
  </si>
  <si>
    <t xml:space="preserve">BS-2607-1830</t>
  </si>
  <si>
    <t xml:space="preserve">BS-2607-1831</t>
  </si>
  <si>
    <t xml:space="preserve">BS-2607-1832</t>
  </si>
  <si>
    <t xml:space="preserve">BS-2607-1833</t>
  </si>
  <si>
    <t xml:space="preserve">BS-2607-1834</t>
  </si>
  <si>
    <t xml:space="preserve">BS-2607-1835</t>
  </si>
  <si>
    <t xml:space="preserve">BS-2607-1836</t>
  </si>
  <si>
    <t xml:space="preserve">BS-2607-1837</t>
  </si>
  <si>
    <t xml:space="preserve">BS-2607-1838</t>
  </si>
  <si>
    <t xml:space="preserve">BS-2607-1839</t>
  </si>
  <si>
    <t xml:space="preserve">BS-2607-1840</t>
  </si>
  <si>
    <t xml:space="preserve">BS-2607-1841</t>
  </si>
  <si>
    <t xml:space="preserve">BS-2607-1842</t>
  </si>
  <si>
    <t xml:space="preserve">BS-2607-1843</t>
  </si>
  <si>
    <t xml:space="preserve">BS-2607-1844</t>
  </si>
  <si>
    <t xml:space="preserve">BS-2607-1845</t>
  </si>
  <si>
    <t xml:space="preserve">BS-2607-1846</t>
  </si>
  <si>
    <t xml:space="preserve">BS-2607-1847</t>
  </si>
  <si>
    <t xml:space="preserve">BS-2607-1848</t>
  </si>
  <si>
    <t xml:space="preserve">BS-2607-1849</t>
  </si>
  <si>
    <t xml:space="preserve">BS-2607-1850</t>
  </si>
  <si>
    <t xml:space="preserve">BS-2607-1851</t>
  </si>
  <si>
    <t xml:space="preserve">BS-2607-1852</t>
  </si>
  <si>
    <t xml:space="preserve">BS-2607-1853</t>
  </si>
  <si>
    <t xml:space="preserve">BS-2607-1854</t>
  </si>
  <si>
    <t xml:space="preserve">BS-2607-1855</t>
  </si>
  <si>
    <t xml:space="preserve">BS-2607-1856</t>
  </si>
  <si>
    <t xml:space="preserve">BS-2607-1857</t>
  </si>
  <si>
    <t xml:space="preserve">BS-2607-1858</t>
  </si>
  <si>
    <t xml:space="preserve">BS-2607-1859</t>
  </si>
  <si>
    <t xml:space="preserve">BS-2607-1860</t>
  </si>
  <si>
    <t xml:space="preserve">BS-2607-1861</t>
  </si>
  <si>
    <t xml:space="preserve">BS-2607-1862</t>
  </si>
  <si>
    <t xml:space="preserve">BS-2607-1863</t>
  </si>
  <si>
    <t xml:space="preserve">BS-2607-1864</t>
  </si>
  <si>
    <t xml:space="preserve">BS-2607-1865</t>
  </si>
  <si>
    <t xml:space="preserve">BS-2607-1866</t>
  </si>
  <si>
    <t xml:space="preserve">BS-2607-1867</t>
  </si>
  <si>
    <t xml:space="preserve">BS-2607-1868</t>
  </si>
  <si>
    <t xml:space="preserve">BS-2607-1869</t>
  </si>
  <si>
    <t xml:space="preserve">BS-2607-1870</t>
  </si>
  <si>
    <t xml:space="preserve">BS-2607-1871</t>
  </si>
  <si>
    <t xml:space="preserve">BS-2607-1872</t>
  </si>
  <si>
    <t xml:space="preserve">BS-2607-1873</t>
  </si>
  <si>
    <t xml:space="preserve">BS-2607-1874</t>
  </si>
  <si>
    <t xml:space="preserve">BS-2607-1875</t>
  </si>
  <si>
    <t xml:space="preserve">BS-2607-1876</t>
  </si>
  <si>
    <t xml:space="preserve">BS-2607-1877</t>
  </si>
  <si>
    <t xml:space="preserve">BS-2607-1878</t>
  </si>
  <si>
    <t xml:space="preserve">BS-2607-1879</t>
  </si>
  <si>
    <t xml:space="preserve">BS-2607-1880</t>
  </si>
  <si>
    <t xml:space="preserve">BS-2607-1881</t>
  </si>
  <si>
    <t xml:space="preserve">BS-2607-1882</t>
  </si>
  <si>
    <t xml:space="preserve">BS-2607-1883</t>
  </si>
  <si>
    <t xml:space="preserve">BS-2607-1884</t>
  </si>
  <si>
    <t xml:space="preserve">BS-2607-1885</t>
  </si>
  <si>
    <t xml:space="preserve">BS-2607-1886</t>
  </si>
  <si>
    <t xml:space="preserve">BS-2607-1887</t>
  </si>
  <si>
    <t xml:space="preserve">BS-2607-1888</t>
  </si>
  <si>
    <t xml:space="preserve">BS-2607-1889</t>
  </si>
  <si>
    <t xml:space="preserve">BS-2607-1890</t>
  </si>
  <si>
    <t xml:space="preserve">BS-2607-1891</t>
  </si>
  <si>
    <t xml:space="preserve">BS-2607-1892</t>
  </si>
  <si>
    <t xml:space="preserve">BS-2607-1893</t>
  </si>
  <si>
    <t xml:space="preserve">BS-2607-1894</t>
  </si>
  <si>
    <t xml:space="preserve">BS-2607-1895</t>
  </si>
  <si>
    <t xml:space="preserve">BS-2607-1896</t>
  </si>
  <si>
    <t xml:space="preserve">BS-2608-1897</t>
  </si>
  <si>
    <t xml:space="preserve">BS-2608-1898</t>
  </si>
  <si>
    <t xml:space="preserve">BS-2608-1899</t>
  </si>
  <si>
    <t xml:space="preserve">BS-2608-1900</t>
  </si>
  <si>
    <t xml:space="preserve">BS-2608-1901</t>
  </si>
  <si>
    <t xml:space="preserve">BS-2608-1902</t>
  </si>
  <si>
    <t xml:space="preserve">BS-2608-1903</t>
  </si>
  <si>
    <t xml:space="preserve">BS-2608-1904</t>
  </si>
  <si>
    <t xml:space="preserve">BS-2608-1905</t>
  </si>
  <si>
    <t xml:space="preserve">BS-2608-1906</t>
  </si>
  <si>
    <t xml:space="preserve">BS-2608-1907</t>
  </si>
  <si>
    <t xml:space="preserve">BS-2608-1908</t>
  </si>
  <si>
    <t xml:space="preserve">BS-2608-1909</t>
  </si>
  <si>
    <t xml:space="preserve">BS-2608-1910</t>
  </si>
  <si>
    <t xml:space="preserve">BS-2608-1911</t>
  </si>
  <si>
    <t xml:space="preserve">BS-2608-1912</t>
  </si>
  <si>
    <t xml:space="preserve">BS-2608-1913</t>
  </si>
  <si>
    <t xml:space="preserve">BS-2608-1914</t>
  </si>
  <si>
    <t xml:space="preserve">BS-2608-1915</t>
  </si>
  <si>
    <t xml:space="preserve">BS-2608-1916</t>
  </si>
  <si>
    <t xml:space="preserve">BS-2608-1917</t>
  </si>
  <si>
    <t xml:space="preserve">BS-2608-1918</t>
  </si>
  <si>
    <t xml:space="preserve">BS-2608-1919</t>
  </si>
  <si>
    <t xml:space="preserve">BS-2608-1920</t>
  </si>
  <si>
    <t xml:space="preserve">BS-2608-1921</t>
  </si>
  <si>
    <t xml:space="preserve">BS-2608-1922</t>
  </si>
  <si>
    <t xml:space="preserve">BS-2609-1923</t>
  </si>
  <si>
    <t xml:space="preserve">BS-2609-1924</t>
  </si>
  <si>
    <t xml:space="preserve">BS-2609-1925</t>
  </si>
  <si>
    <t xml:space="preserve">BS-2609-1926</t>
  </si>
  <si>
    <t xml:space="preserve">BS-2609-1927</t>
  </si>
  <si>
    <t xml:space="preserve">BS-2609-1928</t>
  </si>
  <si>
    <t xml:space="preserve">BS-2609-1929</t>
  </si>
  <si>
    <t xml:space="preserve">BS-2609-1930</t>
  </si>
  <si>
    <t xml:space="preserve">BS-2609-1931</t>
  </si>
  <si>
    <t xml:space="preserve">BS-2609-1932</t>
  </si>
  <si>
    <t xml:space="preserve">BS-2609-1933</t>
  </si>
  <si>
    <t xml:space="preserve">BS-2609-1934</t>
  </si>
  <si>
    <t xml:space="preserve">BS-2609-1935</t>
  </si>
  <si>
    <t xml:space="preserve">BS-2609-1936</t>
  </si>
  <si>
    <t xml:space="preserve">BS-2609-1937</t>
  </si>
  <si>
    <t xml:space="preserve">BS-2609-1938</t>
  </si>
  <si>
    <t xml:space="preserve">BS-2609-1939</t>
  </si>
  <si>
    <t xml:space="preserve">BS-2609-1940</t>
  </si>
  <si>
    <t xml:space="preserve">BS-2609-1941</t>
  </si>
  <si>
    <t xml:space="preserve">BS-2609-1942</t>
  </si>
  <si>
    <t xml:space="preserve">BS-2609-1943</t>
  </si>
  <si>
    <t xml:space="preserve">BS-2609-1944</t>
  </si>
  <si>
    <t xml:space="preserve">BS-2609-1945</t>
  </si>
  <si>
    <t xml:space="preserve">BS-2609-1946</t>
  </si>
  <si>
    <t xml:space="preserve">BS-2609-1947</t>
  </si>
  <si>
    <t xml:space="preserve">BS-2609-1948</t>
  </si>
  <si>
    <t xml:space="preserve">BS-2609-1949</t>
  </si>
  <si>
    <t xml:space="preserve">BS-2609-1950</t>
  </si>
  <si>
    <t xml:space="preserve">BS-2609-1951</t>
  </si>
  <si>
    <t xml:space="preserve">BS-2609-1952</t>
  </si>
  <si>
    <t xml:space="preserve">BS-2609-1953</t>
  </si>
  <si>
    <t xml:space="preserve">BS-2609-1954</t>
  </si>
  <si>
    <t xml:space="preserve">BS-2609-1955</t>
  </si>
  <si>
    <t xml:space="preserve">BS-2609-1956</t>
  </si>
  <si>
    <t xml:space="preserve">BS-2609-1957</t>
  </si>
  <si>
    <t xml:space="preserve">BS-2609-1958</t>
  </si>
  <si>
    <t xml:space="preserve">BS-2609-1959</t>
  </si>
  <si>
    <t xml:space="preserve">BS-2609-1960</t>
  </si>
  <si>
    <t xml:space="preserve">BS-2609-1961</t>
  </si>
  <si>
    <t xml:space="preserve">BS-2609-1962</t>
  </si>
  <si>
    <t xml:space="preserve">BS-2609-1963</t>
  </si>
  <si>
    <t xml:space="preserve">BS-2609-1964</t>
  </si>
  <si>
    <t xml:space="preserve">BS-2609-1965</t>
  </si>
  <si>
    <t xml:space="preserve">BS-2609-1966</t>
  </si>
  <si>
    <t xml:space="preserve">BS-2609-1967</t>
  </si>
  <si>
    <t xml:space="preserve">BS-2609-1968</t>
  </si>
  <si>
    <t xml:space="preserve">BS-2609-1969</t>
  </si>
  <si>
    <t xml:space="preserve">BS-2609-1970</t>
  </si>
  <si>
    <t xml:space="preserve">BS-2609-1971</t>
  </si>
  <si>
    <t xml:space="preserve">BS-2609-1972</t>
  </si>
  <si>
    <t xml:space="preserve">BS-2609-1973</t>
  </si>
  <si>
    <t xml:space="preserve">BS-2609-1974</t>
  </si>
  <si>
    <t xml:space="preserve">BS-2609-1975</t>
  </si>
  <si>
    <t xml:space="preserve">BS-2609-1976</t>
  </si>
  <si>
    <t xml:space="preserve">BS-2609-1977</t>
  </si>
  <si>
    <t xml:space="preserve">BS-2609-1978</t>
  </si>
  <si>
    <t xml:space="preserve">BS-2609-1979</t>
  </si>
  <si>
    <t xml:space="preserve">BS-2609-1980</t>
  </si>
  <si>
    <t xml:space="preserve">BS-2609-1981</t>
  </si>
  <si>
    <t xml:space="preserve">BS-2609-1982</t>
  </si>
  <si>
    <t xml:space="preserve">BS-2609-1983</t>
  </si>
  <si>
    <t xml:space="preserve">BS-2609-1984</t>
  </si>
  <si>
    <t xml:space="preserve">BS-2609-1985</t>
  </si>
  <si>
    <t xml:space="preserve">BS-2609-1986</t>
  </si>
  <si>
    <t xml:space="preserve">BS-2609-1987</t>
  </si>
  <si>
    <t xml:space="preserve">BS-2609-1988</t>
  </si>
  <si>
    <t xml:space="preserve">BS-2609-1989</t>
  </si>
  <si>
    <t xml:space="preserve">BS-2609-1990</t>
  </si>
  <si>
    <t xml:space="preserve">BS-2609-1991</t>
  </si>
  <si>
    <t xml:space="preserve">BS-2609-1992</t>
  </si>
  <si>
    <t xml:space="preserve">BS-2609-1993</t>
  </si>
  <si>
    <t xml:space="preserve">BS-2609-1994</t>
  </si>
  <si>
    <t xml:space="preserve">BS-2609-1995</t>
  </si>
  <si>
    <t xml:space="preserve">BS-2609-1996</t>
  </si>
  <si>
    <t xml:space="preserve">BS-2609-1997</t>
  </si>
  <si>
    <t xml:space="preserve">BS-2609-1998</t>
  </si>
  <si>
    <t xml:space="preserve">BS-2609-1999</t>
  </si>
  <si>
    <t xml:space="preserve">BS-2609-2000</t>
  </si>
  <si>
    <t xml:space="preserve">BS-2609-2001</t>
  </si>
  <si>
    <t xml:space="preserve">BS-2609-2002</t>
  </si>
  <si>
    <t xml:space="preserve">BS-2609-2003</t>
  </si>
  <si>
    <t xml:space="preserve">BS-2609-2004</t>
  </si>
  <si>
    <t xml:space="preserve">BS-2609-2005</t>
  </si>
  <si>
    <t xml:space="preserve">BS-2609-2006</t>
  </si>
  <si>
    <t xml:space="preserve">BS-2609-2007</t>
  </si>
  <si>
    <t xml:space="preserve">BS-2609-2008</t>
  </si>
  <si>
    <t xml:space="preserve">BS-2609-2009</t>
  </si>
  <si>
    <t xml:space="preserve">BS-2609-2010</t>
  </si>
  <si>
    <t xml:space="preserve">BS-2609-2011</t>
  </si>
  <si>
    <t xml:space="preserve">BS-2609-2012</t>
  </si>
  <si>
    <t xml:space="preserve">BS-2609-2013</t>
  </si>
  <si>
    <t xml:space="preserve">BS-2609-2014</t>
  </si>
  <si>
    <t xml:space="preserve">BS-2609-2015</t>
  </si>
  <si>
    <t xml:space="preserve">BS-2609-2016</t>
  </si>
  <si>
    <t xml:space="preserve">BS-2609-2017</t>
  </si>
  <si>
    <t xml:space="preserve">BS-2609-2018</t>
  </si>
  <si>
    <t xml:space="preserve">BS-2609-2019</t>
  </si>
  <si>
    <t xml:space="preserve">BS-2609-2020</t>
  </si>
  <si>
    <t xml:space="preserve">Armistice</t>
  </si>
  <si>
    <t xml:space="preserve">Noël</t>
  </si>
  <si>
    <t xml:space="preserve">Fermeture de fin d'année</t>
  </si>
  <si>
    <t xml:space="preserve">Jour de l'an</t>
  </si>
  <si>
    <t xml:space="preserve">Lundi de Pâques</t>
  </si>
  <si>
    <t xml:space="preserve">Fête du travail</t>
  </si>
  <si>
    <t xml:space="preserve">Victoire 1945</t>
  </si>
  <si>
    <t xml:space="preserve">Ascension</t>
  </si>
  <si>
    <t xml:space="preserve">Pont de l'Ascension</t>
  </si>
  <si>
    <t xml:space="preserve">Lundi de Pentecôte</t>
  </si>
  <si>
    <t xml:space="preserve">Fête nationale</t>
  </si>
  <si>
    <t xml:space="preserve">Fermeture estivale</t>
  </si>
  <si>
    <t xml:space="preserve">Jours de semaine fermés :</t>
  </si>
  <si>
    <t xml:space="preserve">Seuls les jours de semaine sont listés ; les week-ends sont déjà exclus de l'onglet Jours.</t>
  </si>
  <si>
    <t xml:space="preserve">Jours d'ouverture</t>
  </si>
  <si>
    <t xml:space="preserve">Sorties du jour, hors commandes spéciales</t>
  </si>
  <si>
    <t xml:space="preserve">Sorties du jour, commandes spéciales comprises (sert à l'onglet Pièges)</t>
  </si>
  <si>
    <t xml:space="preserve">Stock de sécurité et point de commande</t>
  </si>
  <si>
    <t xml:space="preserve">Tout est calculé à partir des onglets Sorties, Jours et Articles. Ne rien saisir ici.</t>
  </si>
  <si>
    <t xml:space="preserve">Jours ouvrés comptés</t>
  </si>
  <si>
    <t xml:space="preserve">Consommation moyenne par jour</t>
  </si>
  <si>
    <t xml:space="preserve">Écart-type par jour</t>
  </si>
  <si>
    <t xml:space="preserve">Délai moyen (j)</t>
  </si>
  <si>
    <t xml:space="preserve">Écart-type du délai (j)</t>
  </si>
  <si>
    <t xml:space="preserve">Taux de service</t>
  </si>
  <si>
    <t xml:space="preserve">Coefficient z</t>
  </si>
  <si>
    <t xml:space="preserve">Stock de sécurité</t>
  </si>
  <si>
    <t xml:space="preserve">Point de commande</t>
  </si>
  <si>
    <t xml:space="preserve">Décision</t>
  </si>
  <si>
    <t xml:space="preserve">Jours avec sortie</t>
  </si>
  <si>
    <t xml:space="preserve">Fiabilité de la méthode</t>
  </si>
  <si>
    <t xml:space="preserve">Valeur du stock de sécurité (€)</t>
  </si>
  <si>
    <t xml:space="preserve">Total</t>
  </si>
  <si>
    <t xml:space="preserve">Lecture : quand le stock actuel descend au point de commande, on passe commande. Le stock de sécurité est la part du point de commande qui couvre les jours où l'on consomme plus que la moyenne.</t>
  </si>
  <si>
    <t xml:space="preserve">Ce que coûte chaque point de taux de service</t>
  </si>
  <si>
    <t xml:space="preserve">Article</t>
  </si>
  <si>
    <t xml:space="preserve">Écart par rapport à 95 %</t>
  </si>
  <si>
    <t xml:space="preserve">Rupture environ une fois tous les … réapprovisionnements</t>
  </si>
  <si>
    <t xml:space="preserve">Lecture : passer de 95 % à 99 % ne coûte pas « 4 % de plus » : le stock de sécurité augmente d'environ 40 %.</t>
  </si>
  <si>
    <t xml:space="preserve">Quatre erreurs fréquentes, chiffrées sur un article</t>
  </si>
  <si>
    <t xml:space="preserve">Coefficient z (taux de service de l'onglet Articles)</t>
  </si>
  <si>
    <t xml:space="preserve">Jours de semaine fermés</t>
  </si>
  <si>
    <t xml:space="preserve">Méthode</t>
  </si>
  <si>
    <t xml:space="preserve">Jours comptés</t>
  </si>
  <si>
    <t xml:space="preserve">Écart sur le point de commande</t>
  </si>
  <si>
    <t xml:space="preserve">Correct : tous les jours ouvrés, zéros compris, hors commande spéciale</t>
  </si>
  <si>
    <t xml:space="preserve">Piège 1 : on oublie les jours sans sortie</t>
  </si>
  <si>
    <t xml:space="preserve">Piège 2 : on compte les jours de fermeture comme des zéros</t>
  </si>
  <si>
    <t xml:space="preserve">Piège 3 : on garde la commande spéciale dans l'historique</t>
  </si>
  <si>
    <t xml:space="preserve">Piège 4 : écart-type des totaux mensuels, délai en jours</t>
  </si>
  <si>
    <t xml:space="preserve">Détail du piège 4 : totaux mensuels (hors commande spéciale)</t>
  </si>
  <si>
    <t xml:space="preserve">Mois</t>
  </si>
  <si>
    <t xml:space="preserve">Jours ouvrés</t>
  </si>
  <si>
    <t xml:space="preserve">Sorties du mois</t>
  </si>
  <si>
    <t xml:space="preserve">Pourquoi c'est faux : l'écart-type d'un total mensuel mesure la variation d'un mois à l'autre (et août, presque fermé, la gonfle). Multiplié par la racine d'un délai en jours, il mélange deux unités de temps.</t>
  </si>
  <si>
    <t xml:space="preserve">Règle : l'écart-type et le délai doivent être dans la même unité de temps (ici, le jour ouvré).</t>
  </si>
</sst>
</file>

<file path=xl/styles.xml><?xml version="1.0" encoding="utf-8"?>
<styleSheet xmlns="http://schemas.openxmlformats.org/spreadsheetml/2006/main">
  <numFmts count="13">
    <numFmt numFmtId="164" formatCode="General"/>
    <numFmt numFmtId="165" formatCode="0.0%"/>
    <numFmt numFmtId="166" formatCode="#,##0.00"/>
    <numFmt numFmtId="167" formatCode="dd/mm/yyyy"/>
    <numFmt numFmtId="168" formatCode="General"/>
    <numFmt numFmtId="169" formatCode="0.00"/>
    <numFmt numFmtId="170" formatCode="0%"/>
    <numFmt numFmtId="171" formatCode="#,##0"/>
    <numFmt numFmtId="172" formatCode="0"/>
    <numFmt numFmtId="173" formatCode="\+0%;\-0%;0%"/>
    <numFmt numFmtId="174" formatCode="\+0;\-0;0"/>
    <numFmt numFmtId="175" formatCode="0&quot; mois&quot;"/>
    <numFmt numFmtId="176" formatCode="mmmm\ yyyy"/>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i val="true"/>
      <sz val="9"/>
      <color rgb="FF555555"/>
      <name val="Arial"/>
      <family val="0"/>
      <charset val="1"/>
    </font>
    <font>
      <b val="true"/>
      <sz val="10"/>
      <name val="Arial"/>
      <family val="0"/>
      <charset val="1"/>
    </font>
    <font>
      <b val="true"/>
      <sz val="10"/>
      <color rgb="FFFFFFFF"/>
      <name val="Arial"/>
      <family val="0"/>
      <charset val="1"/>
    </font>
    <font>
      <sz val="10"/>
      <color rgb="FF0000FF"/>
      <name val="Arial"/>
      <family val="0"/>
      <charset val="1"/>
    </font>
    <font>
      <sz val="10"/>
      <name val="Arial"/>
      <family val="2"/>
    </font>
    <font>
      <sz val="10"/>
      <color rgb="FF008000"/>
      <name val="Arial"/>
      <family val="0"/>
      <charset val="1"/>
    </font>
  </fonts>
  <fills count="5">
    <fill>
      <patternFill patternType="none"/>
    </fill>
    <fill>
      <patternFill patternType="gray125"/>
    </fill>
    <fill>
      <patternFill patternType="solid">
        <fgColor rgb="FF1F1F1F"/>
        <bgColor rgb="FF333300"/>
      </patternFill>
    </fill>
    <fill>
      <patternFill patternType="solid">
        <fgColor rgb="FFFFFF00"/>
        <bgColor rgb="FFFFFF00"/>
      </patternFill>
    </fill>
    <fill>
      <patternFill patternType="solid">
        <fgColor rgb="FFFCE9B2"/>
        <bgColor rgb="FFFFFFCC"/>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9" fontId="5"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70" fontId="5"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71" fontId="5" fillId="0" borderId="1" xfId="0" applyFont="true" applyBorder="tru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3" fontId="5" fillId="0" borderId="1" xfId="0" applyFont="true" applyBorder="tru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8" fontId="5" fillId="4" borderId="1" xfId="0" applyFont="true" applyBorder="true" applyAlignment="false" applyProtection="false">
      <alignment horizontal="general" vertical="bottom" textRotation="0" wrapText="false" indent="0" shrinkToFit="false"/>
      <protection locked="true" hidden="false"/>
    </xf>
    <xf numFmtId="17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75" fontId="5" fillId="0" borderId="1" xfId="0" applyFont="true" applyBorder="true" applyAlignment="false" applyProtection="false">
      <alignment horizontal="general" vertical="bottom" textRotation="0" wrapText="false" indent="0" shrinkToFit="false"/>
      <protection locked="true" hidden="false"/>
    </xf>
    <xf numFmtId="176" fontId="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9B2"/>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2"/>
    </row>
    <row r="5" customFormat="false" ht="15" hidden="false" customHeight="false" outlineLevel="0" collapsed="false">
      <c r="A5" s="4" t="s">
        <v>3</v>
      </c>
    </row>
    <row r="6" customFormat="false" ht="23.8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4" t="s">
        <v>5</v>
      </c>
    </row>
    <row r="9" customFormat="false" ht="23.85" hidden="false" customHeight="false" outlineLevel="0" collapsed="false">
      <c r="A9" s="2" t="s">
        <v>6</v>
      </c>
    </row>
    <row r="10" customFormat="false" ht="15" hidden="false" customHeight="false" outlineLevel="0" collapsed="false">
      <c r="A10" s="2" t="s">
        <v>7</v>
      </c>
    </row>
    <row r="11" customFormat="false" ht="23.8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row>
    <row r="15" customFormat="false" ht="15" hidden="false" customHeight="false" outlineLevel="0" collapsed="false">
      <c r="A15" s="4" t="s">
        <v>11</v>
      </c>
    </row>
    <row r="16" customFormat="false" ht="15" hidden="false" customHeight="false" outlineLevel="0" collapsed="false">
      <c r="A16" s="2" t="s">
        <v>12</v>
      </c>
    </row>
    <row r="17" customFormat="false" ht="15" hidden="false" customHeight="false" outlineLevel="0" collapsed="false">
      <c r="A17" s="2"/>
    </row>
    <row r="18" customFormat="false" ht="15" hidden="false" customHeight="false" outlineLevel="0" collapsed="false">
      <c r="A18" s="4" t="s">
        <v>13</v>
      </c>
    </row>
    <row r="19" customFormat="false" ht="15" hidden="false" customHeight="false" outlineLevel="0" collapsed="false">
      <c r="A19" s="2" t="s">
        <v>14</v>
      </c>
    </row>
    <row r="20" customFormat="false" ht="15" hidden="false" customHeight="false" outlineLevel="0" collapsed="false">
      <c r="A20" s="2" t="s">
        <v>15</v>
      </c>
    </row>
    <row r="21" customFormat="false" ht="23.85" hidden="false" customHeight="false" outlineLevel="0" collapsed="false">
      <c r="A21" s="2" t="s">
        <v>16</v>
      </c>
    </row>
    <row r="22" customFormat="false" ht="15" hidden="false" customHeight="false" outlineLevel="0" collapsed="false">
      <c r="A22" s="2" t="s">
        <v>17</v>
      </c>
    </row>
    <row r="23" customFormat="false" ht="23.85" hidden="false" customHeight="false" outlineLevel="0" collapsed="false">
      <c r="A23" s="2" t="s">
        <v>18</v>
      </c>
    </row>
    <row r="24" customFormat="false" ht="22.35" hidden="false" customHeight="false" outlineLevel="0" collapsed="false">
      <c r="A24" s="3" t="s">
        <v>19</v>
      </c>
    </row>
    <row r="25" customFormat="false" ht="15" hidden="false" customHeight="false" outlineLevel="0" collapsed="false">
      <c r="A25" s="2"/>
    </row>
    <row r="26" customFormat="false" ht="15" hidden="false" customHeight="false" outlineLevel="0" collapsed="false">
      <c r="A26" s="4" t="s">
        <v>20</v>
      </c>
    </row>
    <row r="27" customFormat="false" ht="23.85" hidden="false" customHeight="false" outlineLevel="0" collapsed="false">
      <c r="A27" s="2" t="s">
        <v>21</v>
      </c>
    </row>
    <row r="28" customFormat="false" ht="15" hidden="false" customHeight="false" outlineLevel="0" collapsed="false">
      <c r="A28" s="2" t="s">
        <v>22</v>
      </c>
    </row>
    <row r="29" customFormat="false" ht="15" hidden="false" customHeight="false" outlineLevel="0" collapsed="false">
      <c r="A29" s="2" t="s">
        <v>23</v>
      </c>
    </row>
    <row r="30" customFormat="false" ht="15" hidden="false" customHeight="false" outlineLevel="0" collapsed="false">
      <c r="A30" s="2"/>
    </row>
    <row r="31" customFormat="false" ht="15" hidden="false" customHeight="false" outlineLevel="0" collapsed="false">
      <c r="A31" s="4" t="s">
        <v>24</v>
      </c>
    </row>
    <row r="32" customFormat="false" ht="35.05" hidden="false" customHeight="false" outlineLevel="0" collapsed="false">
      <c r="A32" s="2"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8"/>
    <col collapsed="false" customWidth="true" hidden="false" outlineLevel="0" max="3" min="3" style="0" width="9"/>
    <col collapsed="false" customWidth="true" hidden="false" outlineLevel="0" max="4" min="4" style="0" width="14"/>
    <col collapsed="false" customWidth="true" hidden="false" outlineLevel="0" max="5" min="5" style="0" width="16"/>
    <col collapsed="false" customWidth="true" hidden="false" outlineLevel="0" max="6" min="6" style="0" width="12"/>
    <col collapsed="false" customWidth="true" hidden="false" outlineLevel="0" max="7" min="7" style="0" width="11"/>
    <col collapsed="false" customWidth="true" hidden="false" outlineLevel="0" max="8" min="8" style="0" width="13"/>
  </cols>
  <sheetData>
    <row r="1" customFormat="false" ht="17.35" hidden="false" customHeight="false" outlineLevel="0" collapsed="false">
      <c r="A1" s="5" t="s">
        <v>26</v>
      </c>
    </row>
    <row r="2" customFormat="false" ht="15" hidden="false" customHeight="false" outlineLevel="0" collapsed="false">
      <c r="A2" s="6" t="s">
        <v>27</v>
      </c>
    </row>
    <row r="4" customFormat="false" ht="42" hidden="false" customHeight="true" outlineLevel="0" collapsed="false">
      <c r="A4" s="7" t="s">
        <v>28</v>
      </c>
      <c r="B4" s="7" t="s">
        <v>29</v>
      </c>
      <c r="C4" s="7" t="s">
        <v>30</v>
      </c>
      <c r="D4" s="7" t="s">
        <v>31</v>
      </c>
      <c r="E4" s="7" t="s">
        <v>32</v>
      </c>
      <c r="F4" s="7" t="s">
        <v>33</v>
      </c>
      <c r="G4" s="7" t="s">
        <v>34</v>
      </c>
      <c r="H4" s="7" t="s">
        <v>35</v>
      </c>
    </row>
    <row r="5" customFormat="false" ht="15" hidden="false" customHeight="false" outlineLevel="0" collapsed="false">
      <c r="A5" s="8" t="s">
        <v>36</v>
      </c>
      <c r="B5" s="8" t="s">
        <v>37</v>
      </c>
      <c r="C5" s="8" t="s">
        <v>38</v>
      </c>
      <c r="D5" s="9" t="n">
        <v>7</v>
      </c>
      <c r="E5" s="9" t="n">
        <v>0</v>
      </c>
      <c r="F5" s="10" t="n">
        <v>0.95</v>
      </c>
      <c r="G5" s="9" t="n">
        <v>74</v>
      </c>
      <c r="H5" s="11" t="n">
        <v>2.4</v>
      </c>
    </row>
    <row r="6" customFormat="false" ht="15" hidden="false" customHeight="false" outlineLevel="0" collapsed="false">
      <c r="A6" s="8" t="s">
        <v>39</v>
      </c>
      <c r="B6" s="8" t="s">
        <v>40</v>
      </c>
      <c r="C6" s="8" t="s">
        <v>41</v>
      </c>
      <c r="D6" s="9" t="n">
        <v>5</v>
      </c>
      <c r="E6" s="9" t="n">
        <v>1</v>
      </c>
      <c r="F6" s="10" t="n">
        <v>0.95</v>
      </c>
      <c r="G6" s="9" t="n">
        <v>60</v>
      </c>
      <c r="H6" s="11" t="n">
        <v>4.8</v>
      </c>
    </row>
    <row r="7" customFormat="false" ht="15" hidden="false" customHeight="false" outlineLevel="0" collapsed="false">
      <c r="A7" s="8" t="s">
        <v>42</v>
      </c>
      <c r="B7" s="8" t="s">
        <v>43</v>
      </c>
      <c r="C7" s="8" t="s">
        <v>44</v>
      </c>
      <c r="D7" s="9" t="n">
        <v>5</v>
      </c>
      <c r="E7" s="9" t="n">
        <v>1</v>
      </c>
      <c r="F7" s="10" t="n">
        <v>0.95</v>
      </c>
      <c r="G7" s="9" t="n">
        <v>20</v>
      </c>
      <c r="H7" s="11" t="n">
        <v>9.5</v>
      </c>
    </row>
    <row r="8" customFormat="false" ht="15" hidden="false" customHeight="false" outlineLevel="0" collapsed="false">
      <c r="A8" s="8" t="s">
        <v>45</v>
      </c>
      <c r="B8" s="8" t="s">
        <v>46</v>
      </c>
      <c r="C8" s="8" t="s">
        <v>47</v>
      </c>
      <c r="D8" s="9" t="n">
        <v>4</v>
      </c>
      <c r="E8" s="9" t="n">
        <v>0</v>
      </c>
      <c r="F8" s="10" t="n">
        <v>0.95</v>
      </c>
      <c r="G8" s="9" t="n">
        <v>15</v>
      </c>
      <c r="H8" s="11" t="n">
        <v>7.9</v>
      </c>
    </row>
    <row r="9" customFormat="false" ht="15" hidden="false" customHeight="false" outlineLevel="0" collapsed="false">
      <c r="A9" s="8" t="s">
        <v>48</v>
      </c>
      <c r="B9" s="8" t="s">
        <v>49</v>
      </c>
      <c r="C9" s="8" t="s">
        <v>38</v>
      </c>
      <c r="D9" s="9" t="n">
        <v>8</v>
      </c>
      <c r="E9" s="9" t="n">
        <v>3</v>
      </c>
      <c r="F9" s="10" t="n">
        <v>0.95</v>
      </c>
      <c r="G9" s="9" t="n">
        <v>25</v>
      </c>
      <c r="H9" s="11" t="n">
        <v>6.2</v>
      </c>
    </row>
    <row r="10" customFormat="false" ht="15" hidden="false" customHeight="false" outlineLevel="0" collapsed="false">
      <c r="A10" s="8" t="s">
        <v>50</v>
      </c>
      <c r="B10" s="8" t="s">
        <v>51</v>
      </c>
      <c r="C10" s="8" t="s">
        <v>52</v>
      </c>
      <c r="D10" s="9" t="n">
        <v>10</v>
      </c>
      <c r="E10" s="9" t="n">
        <v>2</v>
      </c>
      <c r="F10" s="10" t="n">
        <v>0.95</v>
      </c>
      <c r="G10" s="9" t="n">
        <v>6</v>
      </c>
      <c r="H10" s="11" t="n">
        <v>64</v>
      </c>
    </row>
    <row r="11" customFormat="false" ht="15" hidden="false" customHeight="false" outlineLevel="0" collapsed="false">
      <c r="A11" s="8" t="s">
        <v>53</v>
      </c>
      <c r="B11" s="8" t="s">
        <v>54</v>
      </c>
      <c r="C11" s="8" t="s">
        <v>55</v>
      </c>
      <c r="D11" s="9" t="n">
        <v>6</v>
      </c>
      <c r="E11" s="9" t="n">
        <v>1</v>
      </c>
      <c r="F11" s="10" t="n">
        <v>0.95</v>
      </c>
      <c r="G11" s="9" t="n">
        <v>4</v>
      </c>
      <c r="H11" s="11" t="n">
        <v>78</v>
      </c>
    </row>
    <row r="12" customFormat="false" ht="15" hidden="false" customHeight="false" outlineLevel="0" collapsed="false">
      <c r="A12" s="8" t="s">
        <v>56</v>
      </c>
      <c r="B12" s="8" t="s">
        <v>57</v>
      </c>
      <c r="C12" s="8" t="s">
        <v>38</v>
      </c>
      <c r="D12" s="9" t="n">
        <v>10</v>
      </c>
      <c r="E12" s="9" t="n">
        <v>2</v>
      </c>
      <c r="F12" s="10" t="n">
        <v>0.95</v>
      </c>
      <c r="G12" s="9" t="n">
        <v>6</v>
      </c>
      <c r="H12" s="11" t="n">
        <v>18.5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10"/>
    <col collapsed="false" customWidth="true" hidden="false" outlineLevel="0" max="4" min="4" style="0" width="38"/>
    <col collapsed="false" customWidth="true" hidden="false" outlineLevel="0" max="5" min="5" style="0" width="10"/>
    <col collapsed="false" customWidth="true" hidden="false" outlineLevel="0" max="6" min="6" style="0" width="20"/>
  </cols>
  <sheetData>
    <row r="1" customFormat="false" ht="15" hidden="false" customHeight="false" outlineLevel="0" collapsed="false">
      <c r="A1" s="7" t="s">
        <v>58</v>
      </c>
      <c r="B1" s="7" t="s">
        <v>59</v>
      </c>
      <c r="C1" s="7" t="s">
        <v>28</v>
      </c>
      <c r="D1" s="7" t="s">
        <v>29</v>
      </c>
      <c r="E1" s="7" t="s">
        <v>60</v>
      </c>
      <c r="F1" s="7" t="s">
        <v>61</v>
      </c>
    </row>
    <row r="2" customFormat="false" ht="15" hidden="false" customHeight="false" outlineLevel="0" collapsed="false">
      <c r="A2" s="12" t="n">
        <v>45931</v>
      </c>
      <c r="B2" s="13" t="s">
        <v>62</v>
      </c>
      <c r="C2" s="13" t="s">
        <v>36</v>
      </c>
      <c r="D2" s="13" t="s">
        <v>37</v>
      </c>
      <c r="E2" s="13" t="n">
        <v>4</v>
      </c>
      <c r="F2" s="13" t="s">
        <v>63</v>
      </c>
    </row>
    <row r="3" customFormat="false" ht="15" hidden="false" customHeight="false" outlineLevel="0" collapsed="false">
      <c r="A3" s="12" t="n">
        <v>45931</v>
      </c>
      <c r="B3" s="13" t="s">
        <v>64</v>
      </c>
      <c r="C3" s="13" t="s">
        <v>39</v>
      </c>
      <c r="D3" s="13" t="s">
        <v>40</v>
      </c>
      <c r="E3" s="13" t="n">
        <v>4</v>
      </c>
      <c r="F3" s="13" t="s">
        <v>63</v>
      </c>
    </row>
    <row r="4" customFormat="false" ht="15" hidden="false" customHeight="false" outlineLevel="0" collapsed="false">
      <c r="A4" s="12" t="n">
        <v>45932</v>
      </c>
      <c r="B4" s="13" t="s">
        <v>65</v>
      </c>
      <c r="C4" s="13" t="s">
        <v>36</v>
      </c>
      <c r="D4" s="13" t="s">
        <v>37</v>
      </c>
      <c r="E4" s="13" t="n">
        <v>4</v>
      </c>
      <c r="F4" s="13" t="s">
        <v>63</v>
      </c>
    </row>
    <row r="5" customFormat="false" ht="15" hidden="false" customHeight="false" outlineLevel="0" collapsed="false">
      <c r="A5" s="12" t="n">
        <v>45932</v>
      </c>
      <c r="B5" s="13" t="s">
        <v>66</v>
      </c>
      <c r="C5" s="13" t="s">
        <v>36</v>
      </c>
      <c r="D5" s="13" t="s">
        <v>37</v>
      </c>
      <c r="E5" s="13" t="n">
        <v>3</v>
      </c>
      <c r="F5" s="13" t="s">
        <v>63</v>
      </c>
    </row>
    <row r="6" customFormat="false" ht="15" hidden="false" customHeight="false" outlineLevel="0" collapsed="false">
      <c r="A6" s="12" t="n">
        <v>45932</v>
      </c>
      <c r="B6" s="13" t="s">
        <v>67</v>
      </c>
      <c r="C6" s="13" t="s">
        <v>36</v>
      </c>
      <c r="D6" s="13" t="s">
        <v>37</v>
      </c>
      <c r="E6" s="13" t="n">
        <v>5</v>
      </c>
      <c r="F6" s="13" t="s">
        <v>63</v>
      </c>
    </row>
    <row r="7" customFormat="false" ht="15" hidden="false" customHeight="false" outlineLevel="0" collapsed="false">
      <c r="A7" s="12" t="n">
        <v>45932</v>
      </c>
      <c r="B7" s="13" t="s">
        <v>68</v>
      </c>
      <c r="C7" s="13" t="s">
        <v>39</v>
      </c>
      <c r="D7" s="13" t="s">
        <v>40</v>
      </c>
      <c r="E7" s="13" t="n">
        <v>3</v>
      </c>
      <c r="F7" s="13" t="s">
        <v>63</v>
      </c>
    </row>
    <row r="8" customFormat="false" ht="15" hidden="false" customHeight="false" outlineLevel="0" collapsed="false">
      <c r="A8" s="12" t="n">
        <v>45932</v>
      </c>
      <c r="B8" s="13" t="s">
        <v>69</v>
      </c>
      <c r="C8" s="13" t="s">
        <v>42</v>
      </c>
      <c r="D8" s="13" t="s">
        <v>43</v>
      </c>
      <c r="E8" s="13" t="n">
        <v>4</v>
      </c>
      <c r="F8" s="13" t="s">
        <v>70</v>
      </c>
    </row>
    <row r="9" customFormat="false" ht="15" hidden="false" customHeight="false" outlineLevel="0" collapsed="false">
      <c r="A9" s="12" t="n">
        <v>45932</v>
      </c>
      <c r="B9" s="13" t="s">
        <v>71</v>
      </c>
      <c r="C9" s="13" t="s">
        <v>45</v>
      </c>
      <c r="D9" s="13" t="s">
        <v>46</v>
      </c>
      <c r="E9" s="13" t="n">
        <v>1</v>
      </c>
      <c r="F9" s="13" t="s">
        <v>63</v>
      </c>
    </row>
    <row r="10" customFormat="false" ht="15" hidden="false" customHeight="false" outlineLevel="0" collapsed="false">
      <c r="A10" s="12" t="n">
        <v>45932</v>
      </c>
      <c r="B10" s="13" t="s">
        <v>72</v>
      </c>
      <c r="C10" s="13" t="s">
        <v>48</v>
      </c>
      <c r="D10" s="13" t="s">
        <v>49</v>
      </c>
      <c r="E10" s="13" t="n">
        <v>2</v>
      </c>
      <c r="F10" s="13" t="s">
        <v>73</v>
      </c>
    </row>
    <row r="11" customFormat="false" ht="15" hidden="false" customHeight="false" outlineLevel="0" collapsed="false">
      <c r="A11" s="12" t="n">
        <v>45933</v>
      </c>
      <c r="B11" s="13" t="s">
        <v>74</v>
      </c>
      <c r="C11" s="13" t="s">
        <v>36</v>
      </c>
      <c r="D11" s="13" t="s">
        <v>37</v>
      </c>
      <c r="E11" s="13" t="n">
        <v>5</v>
      </c>
      <c r="F11" s="13" t="s">
        <v>63</v>
      </c>
    </row>
    <row r="12" customFormat="false" ht="15" hidden="false" customHeight="false" outlineLevel="0" collapsed="false">
      <c r="A12" s="12" t="n">
        <v>45933</v>
      </c>
      <c r="B12" s="13" t="s">
        <v>75</v>
      </c>
      <c r="C12" s="13" t="s">
        <v>36</v>
      </c>
      <c r="D12" s="13" t="s">
        <v>37</v>
      </c>
      <c r="E12" s="13" t="n">
        <v>4</v>
      </c>
      <c r="F12" s="13" t="s">
        <v>63</v>
      </c>
    </row>
    <row r="13" customFormat="false" ht="15" hidden="false" customHeight="false" outlineLevel="0" collapsed="false">
      <c r="A13" s="12" t="n">
        <v>45933</v>
      </c>
      <c r="B13" s="13" t="s">
        <v>76</v>
      </c>
      <c r="C13" s="13" t="s">
        <v>39</v>
      </c>
      <c r="D13" s="13" t="s">
        <v>40</v>
      </c>
      <c r="E13" s="13" t="n">
        <v>6</v>
      </c>
      <c r="F13" s="13" t="s">
        <v>73</v>
      </c>
    </row>
    <row r="14" customFormat="false" ht="15" hidden="false" customHeight="false" outlineLevel="0" collapsed="false">
      <c r="A14" s="12" t="n">
        <v>45933</v>
      </c>
      <c r="B14" s="13" t="s">
        <v>77</v>
      </c>
      <c r="C14" s="13" t="s">
        <v>42</v>
      </c>
      <c r="D14" s="13" t="s">
        <v>43</v>
      </c>
      <c r="E14" s="13" t="n">
        <v>3</v>
      </c>
      <c r="F14" s="13" t="s">
        <v>70</v>
      </c>
    </row>
    <row r="15" customFormat="false" ht="15" hidden="false" customHeight="false" outlineLevel="0" collapsed="false">
      <c r="A15" s="12" t="n">
        <v>45936</v>
      </c>
      <c r="B15" s="13" t="s">
        <v>78</v>
      </c>
      <c r="C15" s="13" t="s">
        <v>36</v>
      </c>
      <c r="D15" s="13" t="s">
        <v>37</v>
      </c>
      <c r="E15" s="13" t="n">
        <v>8</v>
      </c>
      <c r="F15" s="13" t="s">
        <v>63</v>
      </c>
    </row>
    <row r="16" customFormat="false" ht="15" hidden="false" customHeight="false" outlineLevel="0" collapsed="false">
      <c r="A16" s="12" t="n">
        <v>45936</v>
      </c>
      <c r="B16" s="13" t="s">
        <v>79</v>
      </c>
      <c r="C16" s="13" t="s">
        <v>36</v>
      </c>
      <c r="D16" s="13" t="s">
        <v>37</v>
      </c>
      <c r="E16" s="13" t="n">
        <v>6</v>
      </c>
      <c r="F16" s="13" t="s">
        <v>63</v>
      </c>
    </row>
    <row r="17" customFormat="false" ht="15" hidden="false" customHeight="false" outlineLevel="0" collapsed="false">
      <c r="A17" s="12" t="n">
        <v>45936</v>
      </c>
      <c r="B17" s="13" t="s">
        <v>80</v>
      </c>
      <c r="C17" s="13" t="s">
        <v>39</v>
      </c>
      <c r="D17" s="13" t="s">
        <v>40</v>
      </c>
      <c r="E17" s="13" t="n">
        <v>6</v>
      </c>
      <c r="F17" s="13" t="s">
        <v>63</v>
      </c>
    </row>
    <row r="18" customFormat="false" ht="15" hidden="false" customHeight="false" outlineLevel="0" collapsed="false">
      <c r="A18" s="12" t="n">
        <v>45936</v>
      </c>
      <c r="B18" s="13" t="s">
        <v>81</v>
      </c>
      <c r="C18" s="13" t="s">
        <v>42</v>
      </c>
      <c r="D18" s="13" t="s">
        <v>43</v>
      </c>
      <c r="E18" s="13" t="n">
        <v>3</v>
      </c>
      <c r="F18" s="13" t="s">
        <v>70</v>
      </c>
    </row>
    <row r="19" customFormat="false" ht="15" hidden="false" customHeight="false" outlineLevel="0" collapsed="false">
      <c r="A19" s="12" t="n">
        <v>45937</v>
      </c>
      <c r="B19" s="13" t="s">
        <v>82</v>
      </c>
      <c r="C19" s="13" t="s">
        <v>36</v>
      </c>
      <c r="D19" s="13" t="s">
        <v>37</v>
      </c>
      <c r="E19" s="13" t="n">
        <v>3</v>
      </c>
      <c r="F19" s="13" t="s">
        <v>63</v>
      </c>
    </row>
    <row r="20" customFormat="false" ht="15" hidden="false" customHeight="false" outlineLevel="0" collapsed="false">
      <c r="A20" s="12" t="n">
        <v>45937</v>
      </c>
      <c r="B20" s="13" t="s">
        <v>83</v>
      </c>
      <c r="C20" s="13" t="s">
        <v>39</v>
      </c>
      <c r="D20" s="13" t="s">
        <v>40</v>
      </c>
      <c r="E20" s="13" t="n">
        <v>9</v>
      </c>
      <c r="F20" s="13" t="s">
        <v>73</v>
      </c>
    </row>
    <row r="21" customFormat="false" ht="15" hidden="false" customHeight="false" outlineLevel="0" collapsed="false">
      <c r="A21" s="12" t="n">
        <v>45937</v>
      </c>
      <c r="B21" s="13" t="s">
        <v>84</v>
      </c>
      <c r="C21" s="13" t="s">
        <v>42</v>
      </c>
      <c r="D21" s="13" t="s">
        <v>43</v>
      </c>
      <c r="E21" s="13" t="n">
        <v>3</v>
      </c>
      <c r="F21" s="13" t="s">
        <v>70</v>
      </c>
    </row>
    <row r="22" customFormat="false" ht="15" hidden="false" customHeight="false" outlineLevel="0" collapsed="false">
      <c r="A22" s="12" t="n">
        <v>45937</v>
      </c>
      <c r="B22" s="13" t="s">
        <v>85</v>
      </c>
      <c r="C22" s="13" t="s">
        <v>48</v>
      </c>
      <c r="D22" s="13" t="s">
        <v>49</v>
      </c>
      <c r="E22" s="13" t="n">
        <v>2</v>
      </c>
      <c r="F22" s="13" t="s">
        <v>73</v>
      </c>
    </row>
    <row r="23" customFormat="false" ht="15" hidden="false" customHeight="false" outlineLevel="0" collapsed="false">
      <c r="A23" s="12" t="n">
        <v>45938</v>
      </c>
      <c r="B23" s="13" t="s">
        <v>86</v>
      </c>
      <c r="C23" s="13" t="s">
        <v>42</v>
      </c>
      <c r="D23" s="13" t="s">
        <v>43</v>
      </c>
      <c r="E23" s="13" t="n">
        <v>2</v>
      </c>
      <c r="F23" s="13" t="s">
        <v>70</v>
      </c>
    </row>
    <row r="24" customFormat="false" ht="15" hidden="false" customHeight="false" outlineLevel="0" collapsed="false">
      <c r="A24" s="12" t="n">
        <v>45938</v>
      </c>
      <c r="B24" s="13" t="s">
        <v>87</v>
      </c>
      <c r="C24" s="13" t="s">
        <v>45</v>
      </c>
      <c r="D24" s="13" t="s">
        <v>46</v>
      </c>
      <c r="E24" s="13" t="n">
        <v>2</v>
      </c>
      <c r="F24" s="13" t="s">
        <v>63</v>
      </c>
    </row>
    <row r="25" customFormat="false" ht="15" hidden="false" customHeight="false" outlineLevel="0" collapsed="false">
      <c r="A25" s="12" t="n">
        <v>45939</v>
      </c>
      <c r="B25" s="13" t="s">
        <v>88</v>
      </c>
      <c r="C25" s="13" t="s">
        <v>36</v>
      </c>
      <c r="D25" s="13" t="s">
        <v>37</v>
      </c>
      <c r="E25" s="13" t="n">
        <v>3</v>
      </c>
      <c r="F25" s="13" t="s">
        <v>63</v>
      </c>
    </row>
    <row r="26" customFormat="false" ht="15" hidden="false" customHeight="false" outlineLevel="0" collapsed="false">
      <c r="A26" s="12" t="n">
        <v>45939</v>
      </c>
      <c r="B26" s="13" t="s">
        <v>89</v>
      </c>
      <c r="C26" s="13" t="s">
        <v>36</v>
      </c>
      <c r="D26" s="13" t="s">
        <v>37</v>
      </c>
      <c r="E26" s="13" t="n">
        <v>5</v>
      </c>
      <c r="F26" s="13" t="s">
        <v>63</v>
      </c>
    </row>
    <row r="27" customFormat="false" ht="15" hidden="false" customHeight="false" outlineLevel="0" collapsed="false">
      <c r="A27" s="12" t="n">
        <v>45939</v>
      </c>
      <c r="B27" s="13" t="s">
        <v>90</v>
      </c>
      <c r="C27" s="13" t="s">
        <v>39</v>
      </c>
      <c r="D27" s="13" t="s">
        <v>40</v>
      </c>
      <c r="E27" s="13" t="n">
        <v>8</v>
      </c>
      <c r="F27" s="13" t="s">
        <v>63</v>
      </c>
    </row>
    <row r="28" customFormat="false" ht="15" hidden="false" customHeight="false" outlineLevel="0" collapsed="false">
      <c r="A28" s="12" t="n">
        <v>45939</v>
      </c>
      <c r="B28" s="13" t="s">
        <v>91</v>
      </c>
      <c r="C28" s="13" t="s">
        <v>42</v>
      </c>
      <c r="D28" s="13" t="s">
        <v>43</v>
      </c>
      <c r="E28" s="13" t="n">
        <v>2</v>
      </c>
      <c r="F28" s="13" t="s">
        <v>70</v>
      </c>
    </row>
    <row r="29" customFormat="false" ht="15" hidden="false" customHeight="false" outlineLevel="0" collapsed="false">
      <c r="A29" s="12" t="n">
        <v>45939</v>
      </c>
      <c r="B29" s="13" t="s">
        <v>92</v>
      </c>
      <c r="C29" s="13" t="s">
        <v>45</v>
      </c>
      <c r="D29" s="13" t="s">
        <v>46</v>
      </c>
      <c r="E29" s="13" t="n">
        <v>4</v>
      </c>
      <c r="F29" s="13" t="s">
        <v>63</v>
      </c>
    </row>
    <row r="30" customFormat="false" ht="15" hidden="false" customHeight="false" outlineLevel="0" collapsed="false">
      <c r="A30" s="12" t="n">
        <v>45940</v>
      </c>
      <c r="B30" s="13" t="s">
        <v>93</v>
      </c>
      <c r="C30" s="13" t="s">
        <v>39</v>
      </c>
      <c r="D30" s="13" t="s">
        <v>40</v>
      </c>
      <c r="E30" s="13" t="n">
        <v>7</v>
      </c>
      <c r="F30" s="13" t="s">
        <v>63</v>
      </c>
    </row>
    <row r="31" customFormat="false" ht="15" hidden="false" customHeight="false" outlineLevel="0" collapsed="false">
      <c r="A31" s="12" t="n">
        <v>45940</v>
      </c>
      <c r="B31" s="13" t="s">
        <v>94</v>
      </c>
      <c r="C31" s="13" t="s">
        <v>42</v>
      </c>
      <c r="D31" s="13" t="s">
        <v>43</v>
      </c>
      <c r="E31" s="13" t="n">
        <v>2</v>
      </c>
      <c r="F31" s="13" t="s">
        <v>70</v>
      </c>
    </row>
    <row r="32" customFormat="false" ht="15" hidden="false" customHeight="false" outlineLevel="0" collapsed="false">
      <c r="A32" s="12" t="n">
        <v>45943</v>
      </c>
      <c r="B32" s="13" t="s">
        <v>95</v>
      </c>
      <c r="C32" s="13" t="s">
        <v>36</v>
      </c>
      <c r="D32" s="13" t="s">
        <v>37</v>
      </c>
      <c r="E32" s="13" t="n">
        <v>2</v>
      </c>
      <c r="F32" s="13" t="s">
        <v>63</v>
      </c>
    </row>
    <row r="33" customFormat="false" ht="15" hidden="false" customHeight="false" outlineLevel="0" collapsed="false">
      <c r="A33" s="12" t="n">
        <v>45943</v>
      </c>
      <c r="B33" s="13" t="s">
        <v>96</v>
      </c>
      <c r="C33" s="13" t="s">
        <v>36</v>
      </c>
      <c r="D33" s="13" t="s">
        <v>37</v>
      </c>
      <c r="E33" s="13" t="n">
        <v>4</v>
      </c>
      <c r="F33" s="13" t="s">
        <v>63</v>
      </c>
    </row>
    <row r="34" customFormat="false" ht="15" hidden="false" customHeight="false" outlineLevel="0" collapsed="false">
      <c r="A34" s="12" t="n">
        <v>45943</v>
      </c>
      <c r="B34" s="13" t="s">
        <v>97</v>
      </c>
      <c r="C34" s="13" t="s">
        <v>39</v>
      </c>
      <c r="D34" s="13" t="s">
        <v>40</v>
      </c>
      <c r="E34" s="13" t="n">
        <v>7</v>
      </c>
      <c r="F34" s="13" t="s">
        <v>73</v>
      </c>
    </row>
    <row r="35" customFormat="false" ht="15" hidden="false" customHeight="false" outlineLevel="0" collapsed="false">
      <c r="A35" s="12" t="n">
        <v>45943</v>
      </c>
      <c r="B35" s="13" t="s">
        <v>98</v>
      </c>
      <c r="C35" s="13" t="s">
        <v>42</v>
      </c>
      <c r="D35" s="13" t="s">
        <v>43</v>
      </c>
      <c r="E35" s="13" t="n">
        <v>2</v>
      </c>
      <c r="F35" s="13" t="s">
        <v>70</v>
      </c>
    </row>
    <row r="36" customFormat="false" ht="15" hidden="false" customHeight="false" outlineLevel="0" collapsed="false">
      <c r="A36" s="12" t="n">
        <v>45943</v>
      </c>
      <c r="B36" s="13" t="s">
        <v>99</v>
      </c>
      <c r="C36" s="13" t="s">
        <v>45</v>
      </c>
      <c r="D36" s="13" t="s">
        <v>46</v>
      </c>
      <c r="E36" s="13" t="n">
        <v>2</v>
      </c>
      <c r="F36" s="13" t="s">
        <v>63</v>
      </c>
    </row>
    <row r="37" customFormat="false" ht="15" hidden="false" customHeight="false" outlineLevel="0" collapsed="false">
      <c r="A37" s="12" t="n">
        <v>45943</v>
      </c>
      <c r="B37" s="13" t="s">
        <v>100</v>
      </c>
      <c r="C37" s="13" t="s">
        <v>48</v>
      </c>
      <c r="D37" s="13" t="s">
        <v>49</v>
      </c>
      <c r="E37" s="13" t="n">
        <v>2</v>
      </c>
      <c r="F37" s="13" t="s">
        <v>73</v>
      </c>
    </row>
    <row r="38" customFormat="false" ht="15" hidden="false" customHeight="false" outlineLevel="0" collapsed="false">
      <c r="A38" s="12" t="n">
        <v>45944</v>
      </c>
      <c r="B38" s="13" t="s">
        <v>101</v>
      </c>
      <c r="C38" s="13" t="s">
        <v>36</v>
      </c>
      <c r="D38" s="13" t="s">
        <v>37</v>
      </c>
      <c r="E38" s="13" t="n">
        <v>6</v>
      </c>
      <c r="F38" s="13" t="s">
        <v>63</v>
      </c>
    </row>
    <row r="39" customFormat="false" ht="15" hidden="false" customHeight="false" outlineLevel="0" collapsed="false">
      <c r="A39" s="12" t="n">
        <v>45944</v>
      </c>
      <c r="B39" s="13" t="s">
        <v>102</v>
      </c>
      <c r="C39" s="13" t="s">
        <v>36</v>
      </c>
      <c r="D39" s="13" t="s">
        <v>37</v>
      </c>
      <c r="E39" s="13" t="n">
        <v>5</v>
      </c>
      <c r="F39" s="13" t="s">
        <v>63</v>
      </c>
    </row>
    <row r="40" customFormat="false" ht="15" hidden="false" customHeight="false" outlineLevel="0" collapsed="false">
      <c r="A40" s="12" t="n">
        <v>45944</v>
      </c>
      <c r="B40" s="13" t="s">
        <v>103</v>
      </c>
      <c r="C40" s="13" t="s">
        <v>42</v>
      </c>
      <c r="D40" s="13" t="s">
        <v>43</v>
      </c>
      <c r="E40" s="13" t="n">
        <v>2</v>
      </c>
      <c r="F40" s="13" t="s">
        <v>70</v>
      </c>
    </row>
    <row r="41" customFormat="false" ht="15" hidden="false" customHeight="false" outlineLevel="0" collapsed="false">
      <c r="A41" s="12" t="n">
        <v>45945</v>
      </c>
      <c r="B41" s="13" t="s">
        <v>104</v>
      </c>
      <c r="C41" s="13" t="s">
        <v>36</v>
      </c>
      <c r="D41" s="13" t="s">
        <v>37</v>
      </c>
      <c r="E41" s="13" t="n">
        <v>8</v>
      </c>
      <c r="F41" s="13" t="s">
        <v>63</v>
      </c>
    </row>
    <row r="42" customFormat="false" ht="15" hidden="false" customHeight="false" outlineLevel="0" collapsed="false">
      <c r="A42" s="12" t="n">
        <v>45945</v>
      </c>
      <c r="B42" s="13" t="s">
        <v>105</v>
      </c>
      <c r="C42" s="13" t="s">
        <v>39</v>
      </c>
      <c r="D42" s="13" t="s">
        <v>40</v>
      </c>
      <c r="E42" s="13" t="n">
        <v>4</v>
      </c>
      <c r="F42" s="13" t="s">
        <v>63</v>
      </c>
    </row>
    <row r="43" customFormat="false" ht="15" hidden="false" customHeight="false" outlineLevel="0" collapsed="false">
      <c r="A43" s="12" t="n">
        <v>45945</v>
      </c>
      <c r="B43" s="13" t="s">
        <v>106</v>
      </c>
      <c r="C43" s="13" t="s">
        <v>42</v>
      </c>
      <c r="D43" s="13" t="s">
        <v>43</v>
      </c>
      <c r="E43" s="13" t="n">
        <v>3</v>
      </c>
      <c r="F43" s="13" t="s">
        <v>70</v>
      </c>
    </row>
    <row r="44" customFormat="false" ht="15" hidden="false" customHeight="false" outlineLevel="0" collapsed="false">
      <c r="A44" s="12" t="n">
        <v>45945</v>
      </c>
      <c r="B44" s="13" t="s">
        <v>107</v>
      </c>
      <c r="C44" s="13" t="s">
        <v>45</v>
      </c>
      <c r="D44" s="13" t="s">
        <v>46</v>
      </c>
      <c r="E44" s="13" t="n">
        <v>1</v>
      </c>
      <c r="F44" s="13" t="s">
        <v>63</v>
      </c>
    </row>
    <row r="45" customFormat="false" ht="15" hidden="false" customHeight="false" outlineLevel="0" collapsed="false">
      <c r="A45" s="12" t="n">
        <v>45946</v>
      </c>
      <c r="B45" s="13" t="s">
        <v>108</v>
      </c>
      <c r="C45" s="13" t="s">
        <v>36</v>
      </c>
      <c r="D45" s="13" t="s">
        <v>37</v>
      </c>
      <c r="E45" s="13" t="n">
        <v>3</v>
      </c>
      <c r="F45" s="13" t="s">
        <v>63</v>
      </c>
    </row>
    <row r="46" customFormat="false" ht="15" hidden="false" customHeight="false" outlineLevel="0" collapsed="false">
      <c r="A46" s="12" t="n">
        <v>45946</v>
      </c>
      <c r="B46" s="13" t="s">
        <v>109</v>
      </c>
      <c r="C46" s="13" t="s">
        <v>39</v>
      </c>
      <c r="D46" s="13" t="s">
        <v>40</v>
      </c>
      <c r="E46" s="13" t="n">
        <v>7</v>
      </c>
      <c r="F46" s="13" t="s">
        <v>63</v>
      </c>
    </row>
    <row r="47" customFormat="false" ht="15" hidden="false" customHeight="false" outlineLevel="0" collapsed="false">
      <c r="A47" s="12" t="n">
        <v>45946</v>
      </c>
      <c r="B47" s="13" t="s">
        <v>110</v>
      </c>
      <c r="C47" s="13" t="s">
        <v>45</v>
      </c>
      <c r="D47" s="13" t="s">
        <v>46</v>
      </c>
      <c r="E47" s="13" t="n">
        <v>1</v>
      </c>
      <c r="F47" s="13" t="s">
        <v>63</v>
      </c>
    </row>
    <row r="48" customFormat="false" ht="15" hidden="false" customHeight="false" outlineLevel="0" collapsed="false">
      <c r="A48" s="12" t="n">
        <v>45947</v>
      </c>
      <c r="B48" s="13" t="s">
        <v>111</v>
      </c>
      <c r="C48" s="13" t="s">
        <v>36</v>
      </c>
      <c r="D48" s="13" t="s">
        <v>37</v>
      </c>
      <c r="E48" s="13" t="n">
        <v>8</v>
      </c>
      <c r="F48" s="13" t="s">
        <v>63</v>
      </c>
    </row>
    <row r="49" customFormat="false" ht="15" hidden="false" customHeight="false" outlineLevel="0" collapsed="false">
      <c r="A49" s="12" t="n">
        <v>45947</v>
      </c>
      <c r="B49" s="13" t="s">
        <v>112</v>
      </c>
      <c r="C49" s="13" t="s">
        <v>39</v>
      </c>
      <c r="D49" s="13" t="s">
        <v>40</v>
      </c>
      <c r="E49" s="13" t="n">
        <v>4</v>
      </c>
      <c r="F49" s="13" t="s">
        <v>63</v>
      </c>
    </row>
    <row r="50" customFormat="false" ht="15" hidden="false" customHeight="false" outlineLevel="0" collapsed="false">
      <c r="A50" s="12" t="n">
        <v>45947</v>
      </c>
      <c r="B50" s="13" t="s">
        <v>113</v>
      </c>
      <c r="C50" s="13" t="s">
        <v>42</v>
      </c>
      <c r="D50" s="13" t="s">
        <v>43</v>
      </c>
      <c r="E50" s="13" t="n">
        <v>1</v>
      </c>
      <c r="F50" s="13" t="s">
        <v>70</v>
      </c>
    </row>
    <row r="51" customFormat="false" ht="15" hidden="false" customHeight="false" outlineLevel="0" collapsed="false">
      <c r="A51" s="12" t="n">
        <v>45947</v>
      </c>
      <c r="B51" s="13" t="s">
        <v>114</v>
      </c>
      <c r="C51" s="13" t="s">
        <v>48</v>
      </c>
      <c r="D51" s="13" t="s">
        <v>49</v>
      </c>
      <c r="E51" s="13" t="n">
        <v>4</v>
      </c>
      <c r="F51" s="13" t="s">
        <v>73</v>
      </c>
    </row>
    <row r="52" customFormat="false" ht="15" hidden="false" customHeight="false" outlineLevel="0" collapsed="false">
      <c r="A52" s="12" t="n">
        <v>45947</v>
      </c>
      <c r="B52" s="13" t="s">
        <v>115</v>
      </c>
      <c r="C52" s="13" t="s">
        <v>50</v>
      </c>
      <c r="D52" s="13" t="s">
        <v>51</v>
      </c>
      <c r="E52" s="13" t="n">
        <v>3</v>
      </c>
      <c r="F52" s="13" t="s">
        <v>63</v>
      </c>
    </row>
    <row r="53" customFormat="false" ht="15" hidden="false" customHeight="false" outlineLevel="0" collapsed="false">
      <c r="A53" s="12" t="n">
        <v>45947</v>
      </c>
      <c r="B53" s="13" t="s">
        <v>116</v>
      </c>
      <c r="C53" s="13" t="s">
        <v>53</v>
      </c>
      <c r="D53" s="13" t="s">
        <v>54</v>
      </c>
      <c r="E53" s="13" t="n">
        <v>4</v>
      </c>
      <c r="F53" s="13" t="s">
        <v>73</v>
      </c>
    </row>
    <row r="54" customFormat="false" ht="15" hidden="false" customHeight="false" outlineLevel="0" collapsed="false">
      <c r="A54" s="12" t="n">
        <v>45950</v>
      </c>
      <c r="B54" s="13" t="s">
        <v>117</v>
      </c>
      <c r="C54" s="13" t="s">
        <v>39</v>
      </c>
      <c r="D54" s="13" t="s">
        <v>40</v>
      </c>
      <c r="E54" s="13" t="n">
        <v>6</v>
      </c>
      <c r="F54" s="13" t="s">
        <v>73</v>
      </c>
    </row>
    <row r="55" customFormat="false" ht="15" hidden="false" customHeight="false" outlineLevel="0" collapsed="false">
      <c r="A55" s="12" t="n">
        <v>45950</v>
      </c>
      <c r="B55" s="13" t="s">
        <v>118</v>
      </c>
      <c r="C55" s="13" t="s">
        <v>42</v>
      </c>
      <c r="D55" s="13" t="s">
        <v>43</v>
      </c>
      <c r="E55" s="13" t="n">
        <v>3</v>
      </c>
      <c r="F55" s="13" t="s">
        <v>70</v>
      </c>
    </row>
    <row r="56" customFormat="false" ht="15" hidden="false" customHeight="false" outlineLevel="0" collapsed="false">
      <c r="A56" s="12" t="n">
        <v>45951</v>
      </c>
      <c r="B56" s="13" t="s">
        <v>119</v>
      </c>
      <c r="C56" s="13" t="s">
        <v>36</v>
      </c>
      <c r="D56" s="13" t="s">
        <v>37</v>
      </c>
      <c r="E56" s="13" t="n">
        <v>3</v>
      </c>
      <c r="F56" s="13" t="s">
        <v>63</v>
      </c>
    </row>
    <row r="57" customFormat="false" ht="15" hidden="false" customHeight="false" outlineLevel="0" collapsed="false">
      <c r="A57" s="12" t="n">
        <v>45951</v>
      </c>
      <c r="B57" s="13" t="s">
        <v>120</v>
      </c>
      <c r="C57" s="13" t="s">
        <v>39</v>
      </c>
      <c r="D57" s="13" t="s">
        <v>40</v>
      </c>
      <c r="E57" s="13" t="n">
        <v>6</v>
      </c>
      <c r="F57" s="13" t="s">
        <v>63</v>
      </c>
    </row>
    <row r="58" customFormat="false" ht="15" hidden="false" customHeight="false" outlineLevel="0" collapsed="false">
      <c r="A58" s="12" t="n">
        <v>45951</v>
      </c>
      <c r="B58" s="13" t="s">
        <v>121</v>
      </c>
      <c r="C58" s="13" t="s">
        <v>42</v>
      </c>
      <c r="D58" s="13" t="s">
        <v>43</v>
      </c>
      <c r="E58" s="13" t="n">
        <v>4</v>
      </c>
      <c r="F58" s="13" t="s">
        <v>70</v>
      </c>
    </row>
    <row r="59" customFormat="false" ht="15" hidden="false" customHeight="false" outlineLevel="0" collapsed="false">
      <c r="A59" s="12" t="n">
        <v>45951</v>
      </c>
      <c r="B59" s="13" t="s">
        <v>122</v>
      </c>
      <c r="C59" s="13" t="s">
        <v>45</v>
      </c>
      <c r="D59" s="13" t="s">
        <v>46</v>
      </c>
      <c r="E59" s="13" t="n">
        <v>1</v>
      </c>
      <c r="F59" s="13" t="s">
        <v>63</v>
      </c>
    </row>
    <row r="60" customFormat="false" ht="15" hidden="false" customHeight="false" outlineLevel="0" collapsed="false">
      <c r="A60" s="12" t="n">
        <v>45952</v>
      </c>
      <c r="B60" s="13" t="s">
        <v>123</v>
      </c>
      <c r="C60" s="13" t="s">
        <v>36</v>
      </c>
      <c r="D60" s="13" t="s">
        <v>37</v>
      </c>
      <c r="E60" s="13" t="n">
        <v>5</v>
      </c>
      <c r="F60" s="13" t="s">
        <v>63</v>
      </c>
    </row>
    <row r="61" customFormat="false" ht="15" hidden="false" customHeight="false" outlineLevel="0" collapsed="false">
      <c r="A61" s="12" t="n">
        <v>45952</v>
      </c>
      <c r="B61" s="13" t="s">
        <v>124</v>
      </c>
      <c r="C61" s="13" t="s">
        <v>36</v>
      </c>
      <c r="D61" s="13" t="s">
        <v>37</v>
      </c>
      <c r="E61" s="13" t="n">
        <v>6</v>
      </c>
      <c r="F61" s="13" t="s">
        <v>63</v>
      </c>
    </row>
    <row r="62" customFormat="false" ht="15" hidden="false" customHeight="false" outlineLevel="0" collapsed="false">
      <c r="A62" s="12" t="n">
        <v>45952</v>
      </c>
      <c r="B62" s="13" t="s">
        <v>125</v>
      </c>
      <c r="C62" s="13" t="s">
        <v>39</v>
      </c>
      <c r="D62" s="13" t="s">
        <v>40</v>
      </c>
      <c r="E62" s="13" t="n">
        <v>2</v>
      </c>
      <c r="F62" s="13" t="s">
        <v>73</v>
      </c>
    </row>
    <row r="63" customFormat="false" ht="15" hidden="false" customHeight="false" outlineLevel="0" collapsed="false">
      <c r="A63" s="12" t="n">
        <v>45952</v>
      </c>
      <c r="B63" s="13" t="s">
        <v>126</v>
      </c>
      <c r="C63" s="13" t="s">
        <v>42</v>
      </c>
      <c r="D63" s="13" t="s">
        <v>43</v>
      </c>
      <c r="E63" s="13" t="n">
        <v>1</v>
      </c>
      <c r="F63" s="13" t="s">
        <v>70</v>
      </c>
    </row>
    <row r="64" customFormat="false" ht="15" hidden="false" customHeight="false" outlineLevel="0" collapsed="false">
      <c r="A64" s="12" t="n">
        <v>45952</v>
      </c>
      <c r="B64" s="13" t="s">
        <v>127</v>
      </c>
      <c r="C64" s="13" t="s">
        <v>45</v>
      </c>
      <c r="D64" s="13" t="s">
        <v>46</v>
      </c>
      <c r="E64" s="13" t="n">
        <v>2</v>
      </c>
      <c r="F64" s="13" t="s">
        <v>63</v>
      </c>
    </row>
    <row r="65" customFormat="false" ht="15" hidden="false" customHeight="false" outlineLevel="0" collapsed="false">
      <c r="A65" s="12" t="n">
        <v>45952</v>
      </c>
      <c r="B65" s="13" t="s">
        <v>128</v>
      </c>
      <c r="C65" s="13" t="s">
        <v>53</v>
      </c>
      <c r="D65" s="13" t="s">
        <v>54</v>
      </c>
      <c r="E65" s="13" t="n">
        <v>4</v>
      </c>
      <c r="F65" s="13" t="s">
        <v>73</v>
      </c>
    </row>
    <row r="66" customFormat="false" ht="15" hidden="false" customHeight="false" outlineLevel="0" collapsed="false">
      <c r="A66" s="12" t="n">
        <v>45953</v>
      </c>
      <c r="B66" s="13" t="s">
        <v>129</v>
      </c>
      <c r="C66" s="13" t="s">
        <v>36</v>
      </c>
      <c r="D66" s="13" t="s">
        <v>37</v>
      </c>
      <c r="E66" s="13" t="n">
        <v>4</v>
      </c>
      <c r="F66" s="13" t="s">
        <v>63</v>
      </c>
    </row>
    <row r="67" customFormat="false" ht="15" hidden="false" customHeight="false" outlineLevel="0" collapsed="false">
      <c r="A67" s="12" t="n">
        <v>45953</v>
      </c>
      <c r="B67" s="13" t="s">
        <v>130</v>
      </c>
      <c r="C67" s="13" t="s">
        <v>36</v>
      </c>
      <c r="D67" s="13" t="s">
        <v>37</v>
      </c>
      <c r="E67" s="13" t="n">
        <v>6</v>
      </c>
      <c r="F67" s="13" t="s">
        <v>63</v>
      </c>
    </row>
    <row r="68" customFormat="false" ht="15" hidden="false" customHeight="false" outlineLevel="0" collapsed="false">
      <c r="A68" s="12" t="n">
        <v>45953</v>
      </c>
      <c r="B68" s="13" t="s">
        <v>131</v>
      </c>
      <c r="C68" s="13" t="s">
        <v>39</v>
      </c>
      <c r="D68" s="13" t="s">
        <v>40</v>
      </c>
      <c r="E68" s="13" t="n">
        <v>5</v>
      </c>
      <c r="F68" s="13" t="s">
        <v>73</v>
      </c>
    </row>
    <row r="69" customFormat="false" ht="15" hidden="false" customHeight="false" outlineLevel="0" collapsed="false">
      <c r="A69" s="12" t="n">
        <v>45953</v>
      </c>
      <c r="B69" s="13" t="s">
        <v>132</v>
      </c>
      <c r="C69" s="13" t="s">
        <v>45</v>
      </c>
      <c r="D69" s="13" t="s">
        <v>46</v>
      </c>
      <c r="E69" s="13" t="n">
        <v>4</v>
      </c>
      <c r="F69" s="13" t="s">
        <v>63</v>
      </c>
    </row>
    <row r="70" customFormat="false" ht="15" hidden="false" customHeight="false" outlineLevel="0" collapsed="false">
      <c r="A70" s="12" t="n">
        <v>45954</v>
      </c>
      <c r="B70" s="13" t="s">
        <v>133</v>
      </c>
      <c r="C70" s="13" t="s">
        <v>36</v>
      </c>
      <c r="D70" s="13" t="s">
        <v>37</v>
      </c>
      <c r="E70" s="13" t="n">
        <v>8</v>
      </c>
      <c r="F70" s="13" t="s">
        <v>63</v>
      </c>
    </row>
    <row r="71" customFormat="false" ht="15" hidden="false" customHeight="false" outlineLevel="0" collapsed="false">
      <c r="A71" s="12" t="n">
        <v>45954</v>
      </c>
      <c r="B71" s="13" t="s">
        <v>134</v>
      </c>
      <c r="C71" s="13" t="s">
        <v>39</v>
      </c>
      <c r="D71" s="13" t="s">
        <v>40</v>
      </c>
      <c r="E71" s="13" t="n">
        <v>8</v>
      </c>
      <c r="F71" s="13" t="s">
        <v>63</v>
      </c>
    </row>
    <row r="72" customFormat="false" ht="15" hidden="false" customHeight="false" outlineLevel="0" collapsed="false">
      <c r="A72" s="12" t="n">
        <v>45954</v>
      </c>
      <c r="B72" s="13" t="s">
        <v>135</v>
      </c>
      <c r="C72" s="13" t="s">
        <v>42</v>
      </c>
      <c r="D72" s="13" t="s">
        <v>43</v>
      </c>
      <c r="E72" s="13" t="n">
        <v>2</v>
      </c>
      <c r="F72" s="13" t="s">
        <v>70</v>
      </c>
    </row>
    <row r="73" customFormat="false" ht="15" hidden="false" customHeight="false" outlineLevel="0" collapsed="false">
      <c r="A73" s="12" t="n">
        <v>45954</v>
      </c>
      <c r="B73" s="13" t="s">
        <v>136</v>
      </c>
      <c r="C73" s="13" t="s">
        <v>45</v>
      </c>
      <c r="D73" s="13" t="s">
        <v>46</v>
      </c>
      <c r="E73" s="13" t="n">
        <v>4</v>
      </c>
      <c r="F73" s="13" t="s">
        <v>63</v>
      </c>
    </row>
    <row r="74" customFormat="false" ht="15" hidden="false" customHeight="false" outlineLevel="0" collapsed="false">
      <c r="A74" s="12" t="n">
        <v>45954</v>
      </c>
      <c r="B74" s="13" t="s">
        <v>137</v>
      </c>
      <c r="C74" s="13" t="s">
        <v>53</v>
      </c>
      <c r="D74" s="13" t="s">
        <v>54</v>
      </c>
      <c r="E74" s="13" t="n">
        <v>1</v>
      </c>
      <c r="F74" s="13" t="s">
        <v>73</v>
      </c>
    </row>
    <row r="75" customFormat="false" ht="15" hidden="false" customHeight="false" outlineLevel="0" collapsed="false">
      <c r="A75" s="12" t="n">
        <v>45957</v>
      </c>
      <c r="B75" s="13" t="s">
        <v>138</v>
      </c>
      <c r="C75" s="13" t="s">
        <v>36</v>
      </c>
      <c r="D75" s="13" t="s">
        <v>37</v>
      </c>
      <c r="E75" s="13" t="n">
        <v>8</v>
      </c>
      <c r="F75" s="13" t="s">
        <v>63</v>
      </c>
    </row>
    <row r="76" customFormat="false" ht="15" hidden="false" customHeight="false" outlineLevel="0" collapsed="false">
      <c r="A76" s="12" t="n">
        <v>45957</v>
      </c>
      <c r="B76" s="13" t="s">
        <v>139</v>
      </c>
      <c r="C76" s="13" t="s">
        <v>36</v>
      </c>
      <c r="D76" s="13" t="s">
        <v>37</v>
      </c>
      <c r="E76" s="13" t="n">
        <v>3</v>
      </c>
      <c r="F76" s="13" t="s">
        <v>63</v>
      </c>
    </row>
    <row r="77" customFormat="false" ht="15" hidden="false" customHeight="false" outlineLevel="0" collapsed="false">
      <c r="A77" s="12" t="n">
        <v>45957</v>
      </c>
      <c r="B77" s="13" t="s">
        <v>140</v>
      </c>
      <c r="C77" s="13" t="s">
        <v>36</v>
      </c>
      <c r="D77" s="13" t="s">
        <v>37</v>
      </c>
      <c r="E77" s="13" t="n">
        <v>8</v>
      </c>
      <c r="F77" s="13" t="s">
        <v>63</v>
      </c>
    </row>
    <row r="78" customFormat="false" ht="15" hidden="false" customHeight="false" outlineLevel="0" collapsed="false">
      <c r="A78" s="12" t="n">
        <v>45957</v>
      </c>
      <c r="B78" s="13" t="s">
        <v>141</v>
      </c>
      <c r="C78" s="13" t="s">
        <v>39</v>
      </c>
      <c r="D78" s="13" t="s">
        <v>40</v>
      </c>
      <c r="E78" s="13" t="n">
        <v>6</v>
      </c>
      <c r="F78" s="13" t="s">
        <v>63</v>
      </c>
    </row>
    <row r="79" customFormat="false" ht="15" hidden="false" customHeight="false" outlineLevel="0" collapsed="false">
      <c r="A79" s="12" t="n">
        <v>45957</v>
      </c>
      <c r="B79" s="13" t="s">
        <v>142</v>
      </c>
      <c r="C79" s="13" t="s">
        <v>42</v>
      </c>
      <c r="D79" s="13" t="s">
        <v>43</v>
      </c>
      <c r="E79" s="13" t="n">
        <v>3</v>
      </c>
      <c r="F79" s="13" t="s">
        <v>70</v>
      </c>
    </row>
    <row r="80" customFormat="false" ht="15" hidden="false" customHeight="false" outlineLevel="0" collapsed="false">
      <c r="A80" s="12" t="n">
        <v>45957</v>
      </c>
      <c r="B80" s="13" t="s">
        <v>143</v>
      </c>
      <c r="C80" s="13" t="s">
        <v>45</v>
      </c>
      <c r="D80" s="13" t="s">
        <v>46</v>
      </c>
      <c r="E80" s="13" t="n">
        <v>3</v>
      </c>
      <c r="F80" s="13" t="s">
        <v>63</v>
      </c>
    </row>
    <row r="81" customFormat="false" ht="15" hidden="false" customHeight="false" outlineLevel="0" collapsed="false">
      <c r="A81" s="12" t="n">
        <v>45957</v>
      </c>
      <c r="B81" s="13" t="s">
        <v>144</v>
      </c>
      <c r="C81" s="13" t="s">
        <v>48</v>
      </c>
      <c r="D81" s="13" t="s">
        <v>49</v>
      </c>
      <c r="E81" s="13" t="n">
        <v>4</v>
      </c>
      <c r="F81" s="13" t="s">
        <v>73</v>
      </c>
    </row>
    <row r="82" customFormat="false" ht="15" hidden="false" customHeight="false" outlineLevel="0" collapsed="false">
      <c r="A82" s="12" t="n">
        <v>45958</v>
      </c>
      <c r="B82" s="13" t="s">
        <v>145</v>
      </c>
      <c r="C82" s="13" t="s">
        <v>39</v>
      </c>
      <c r="D82" s="13" t="s">
        <v>40</v>
      </c>
      <c r="E82" s="13" t="n">
        <v>5</v>
      </c>
      <c r="F82" s="13" t="s">
        <v>63</v>
      </c>
    </row>
    <row r="83" customFormat="false" ht="15" hidden="false" customHeight="false" outlineLevel="0" collapsed="false">
      <c r="A83" s="12" t="n">
        <v>45958</v>
      </c>
      <c r="B83" s="13" t="s">
        <v>146</v>
      </c>
      <c r="C83" s="13" t="s">
        <v>42</v>
      </c>
      <c r="D83" s="13" t="s">
        <v>43</v>
      </c>
      <c r="E83" s="13" t="n">
        <v>1</v>
      </c>
      <c r="F83" s="13" t="s">
        <v>70</v>
      </c>
    </row>
    <row r="84" customFormat="false" ht="15" hidden="false" customHeight="false" outlineLevel="0" collapsed="false">
      <c r="A84" s="12" t="n">
        <v>45958</v>
      </c>
      <c r="B84" s="13" t="s">
        <v>147</v>
      </c>
      <c r="C84" s="13" t="s">
        <v>45</v>
      </c>
      <c r="D84" s="13" t="s">
        <v>46</v>
      </c>
      <c r="E84" s="13" t="n">
        <v>4</v>
      </c>
      <c r="F84" s="13" t="s">
        <v>63</v>
      </c>
    </row>
    <row r="85" customFormat="false" ht="15" hidden="false" customHeight="false" outlineLevel="0" collapsed="false">
      <c r="A85" s="12" t="n">
        <v>45958</v>
      </c>
      <c r="B85" s="13" t="s">
        <v>148</v>
      </c>
      <c r="C85" s="13" t="s">
        <v>48</v>
      </c>
      <c r="D85" s="13" t="s">
        <v>49</v>
      </c>
      <c r="E85" s="13" t="n">
        <v>2</v>
      </c>
      <c r="F85" s="13" t="s">
        <v>73</v>
      </c>
    </row>
    <row r="86" customFormat="false" ht="15" hidden="false" customHeight="false" outlineLevel="0" collapsed="false">
      <c r="A86" s="12" t="n">
        <v>45959</v>
      </c>
      <c r="B86" s="13" t="s">
        <v>149</v>
      </c>
      <c r="C86" s="13" t="s">
        <v>36</v>
      </c>
      <c r="D86" s="13" t="s">
        <v>37</v>
      </c>
      <c r="E86" s="13" t="n">
        <v>6</v>
      </c>
      <c r="F86" s="13" t="s">
        <v>63</v>
      </c>
    </row>
    <row r="87" customFormat="false" ht="15" hidden="false" customHeight="false" outlineLevel="0" collapsed="false">
      <c r="A87" s="12" t="n">
        <v>45959</v>
      </c>
      <c r="B87" s="13" t="s">
        <v>150</v>
      </c>
      <c r="C87" s="13" t="s">
        <v>36</v>
      </c>
      <c r="D87" s="13" t="s">
        <v>37</v>
      </c>
      <c r="E87" s="13" t="n">
        <v>2</v>
      </c>
      <c r="F87" s="13" t="s">
        <v>63</v>
      </c>
    </row>
    <row r="88" customFormat="false" ht="15" hidden="false" customHeight="false" outlineLevel="0" collapsed="false">
      <c r="A88" s="12" t="n">
        <v>45959</v>
      </c>
      <c r="B88" s="13" t="s">
        <v>151</v>
      </c>
      <c r="C88" s="13" t="s">
        <v>42</v>
      </c>
      <c r="D88" s="13" t="s">
        <v>43</v>
      </c>
      <c r="E88" s="13" t="n">
        <v>3</v>
      </c>
      <c r="F88" s="13" t="s">
        <v>70</v>
      </c>
    </row>
    <row r="89" customFormat="false" ht="15" hidden="false" customHeight="false" outlineLevel="0" collapsed="false">
      <c r="A89" s="12" t="n">
        <v>45959</v>
      </c>
      <c r="B89" s="13" t="s">
        <v>152</v>
      </c>
      <c r="C89" s="13" t="s">
        <v>45</v>
      </c>
      <c r="D89" s="13" t="s">
        <v>46</v>
      </c>
      <c r="E89" s="13" t="n">
        <v>3</v>
      </c>
      <c r="F89" s="13" t="s">
        <v>63</v>
      </c>
    </row>
    <row r="90" customFormat="false" ht="15" hidden="false" customHeight="false" outlineLevel="0" collapsed="false">
      <c r="A90" s="12" t="n">
        <v>45960</v>
      </c>
      <c r="B90" s="13" t="s">
        <v>153</v>
      </c>
      <c r="C90" s="13" t="s">
        <v>36</v>
      </c>
      <c r="D90" s="13" t="s">
        <v>37</v>
      </c>
      <c r="E90" s="13" t="n">
        <v>6</v>
      </c>
      <c r="F90" s="13" t="s">
        <v>63</v>
      </c>
    </row>
    <row r="91" customFormat="false" ht="15" hidden="false" customHeight="false" outlineLevel="0" collapsed="false">
      <c r="A91" s="12" t="n">
        <v>45960</v>
      </c>
      <c r="B91" s="13" t="s">
        <v>154</v>
      </c>
      <c r="C91" s="13" t="s">
        <v>36</v>
      </c>
      <c r="D91" s="13" t="s">
        <v>37</v>
      </c>
      <c r="E91" s="13" t="n">
        <v>10</v>
      </c>
      <c r="F91" s="13" t="s">
        <v>63</v>
      </c>
    </row>
    <row r="92" customFormat="false" ht="15" hidden="false" customHeight="false" outlineLevel="0" collapsed="false">
      <c r="A92" s="12" t="n">
        <v>45960</v>
      </c>
      <c r="B92" s="13" t="s">
        <v>155</v>
      </c>
      <c r="C92" s="13" t="s">
        <v>36</v>
      </c>
      <c r="D92" s="13" t="s">
        <v>37</v>
      </c>
      <c r="E92" s="13" t="n">
        <v>5</v>
      </c>
      <c r="F92" s="13" t="s">
        <v>63</v>
      </c>
    </row>
    <row r="93" customFormat="false" ht="15" hidden="false" customHeight="false" outlineLevel="0" collapsed="false">
      <c r="A93" s="12" t="n">
        <v>45960</v>
      </c>
      <c r="B93" s="13" t="s">
        <v>156</v>
      </c>
      <c r="C93" s="13" t="s">
        <v>39</v>
      </c>
      <c r="D93" s="13" t="s">
        <v>40</v>
      </c>
      <c r="E93" s="13" t="n">
        <v>6</v>
      </c>
      <c r="F93" s="13" t="s">
        <v>63</v>
      </c>
    </row>
    <row r="94" customFormat="false" ht="15" hidden="false" customHeight="false" outlineLevel="0" collapsed="false">
      <c r="A94" s="12" t="n">
        <v>45960</v>
      </c>
      <c r="B94" s="13" t="s">
        <v>157</v>
      </c>
      <c r="C94" s="13" t="s">
        <v>42</v>
      </c>
      <c r="D94" s="13" t="s">
        <v>43</v>
      </c>
      <c r="E94" s="13" t="n">
        <v>3</v>
      </c>
      <c r="F94" s="13" t="s">
        <v>70</v>
      </c>
    </row>
    <row r="95" customFormat="false" ht="15" hidden="false" customHeight="false" outlineLevel="0" collapsed="false">
      <c r="A95" s="12" t="n">
        <v>45960</v>
      </c>
      <c r="B95" s="13" t="s">
        <v>158</v>
      </c>
      <c r="C95" s="13" t="s">
        <v>45</v>
      </c>
      <c r="D95" s="13" t="s">
        <v>46</v>
      </c>
      <c r="E95" s="13" t="n">
        <v>2</v>
      </c>
      <c r="F95" s="13" t="s">
        <v>63</v>
      </c>
    </row>
    <row r="96" customFormat="false" ht="15" hidden="false" customHeight="false" outlineLevel="0" collapsed="false">
      <c r="A96" s="12" t="n">
        <v>45961</v>
      </c>
      <c r="B96" s="13" t="s">
        <v>159</v>
      </c>
      <c r="C96" s="13" t="s">
        <v>36</v>
      </c>
      <c r="D96" s="13" t="s">
        <v>37</v>
      </c>
      <c r="E96" s="13" t="n">
        <v>8</v>
      </c>
      <c r="F96" s="13" t="s">
        <v>63</v>
      </c>
    </row>
    <row r="97" customFormat="false" ht="15" hidden="false" customHeight="false" outlineLevel="0" collapsed="false">
      <c r="A97" s="12" t="n">
        <v>45961</v>
      </c>
      <c r="B97" s="13" t="s">
        <v>160</v>
      </c>
      <c r="C97" s="13" t="s">
        <v>36</v>
      </c>
      <c r="D97" s="13" t="s">
        <v>37</v>
      </c>
      <c r="E97" s="13" t="n">
        <v>5</v>
      </c>
      <c r="F97" s="13" t="s">
        <v>63</v>
      </c>
    </row>
    <row r="98" customFormat="false" ht="15" hidden="false" customHeight="false" outlineLevel="0" collapsed="false">
      <c r="A98" s="12" t="n">
        <v>45961</v>
      </c>
      <c r="B98" s="13" t="s">
        <v>161</v>
      </c>
      <c r="C98" s="13" t="s">
        <v>39</v>
      </c>
      <c r="D98" s="13" t="s">
        <v>40</v>
      </c>
      <c r="E98" s="13" t="n">
        <v>9</v>
      </c>
      <c r="F98" s="13" t="s">
        <v>63</v>
      </c>
    </row>
    <row r="99" customFormat="false" ht="15" hidden="false" customHeight="false" outlineLevel="0" collapsed="false">
      <c r="A99" s="12" t="n">
        <v>45961</v>
      </c>
      <c r="B99" s="13" t="s">
        <v>162</v>
      </c>
      <c r="C99" s="13" t="s">
        <v>48</v>
      </c>
      <c r="D99" s="13" t="s">
        <v>49</v>
      </c>
      <c r="E99" s="13" t="n">
        <v>6</v>
      </c>
      <c r="F99" s="13" t="s">
        <v>73</v>
      </c>
    </row>
    <row r="100" customFormat="false" ht="15" hidden="false" customHeight="false" outlineLevel="0" collapsed="false">
      <c r="A100" s="12" t="n">
        <v>45964</v>
      </c>
      <c r="B100" s="13" t="s">
        <v>163</v>
      </c>
      <c r="C100" s="13" t="s">
        <v>36</v>
      </c>
      <c r="D100" s="13" t="s">
        <v>37</v>
      </c>
      <c r="E100" s="13" t="n">
        <v>5</v>
      </c>
      <c r="F100" s="13" t="s">
        <v>63</v>
      </c>
    </row>
    <row r="101" customFormat="false" ht="15" hidden="false" customHeight="false" outlineLevel="0" collapsed="false">
      <c r="A101" s="12" t="n">
        <v>45964</v>
      </c>
      <c r="B101" s="13" t="s">
        <v>164</v>
      </c>
      <c r="C101" s="13" t="s">
        <v>36</v>
      </c>
      <c r="D101" s="13" t="s">
        <v>37</v>
      </c>
      <c r="E101" s="13" t="n">
        <v>5</v>
      </c>
      <c r="F101" s="13" t="s">
        <v>63</v>
      </c>
    </row>
    <row r="102" customFormat="false" ht="15" hidden="false" customHeight="false" outlineLevel="0" collapsed="false">
      <c r="A102" s="12" t="n">
        <v>45964</v>
      </c>
      <c r="B102" s="13" t="s">
        <v>165</v>
      </c>
      <c r="C102" s="13" t="s">
        <v>39</v>
      </c>
      <c r="D102" s="13" t="s">
        <v>40</v>
      </c>
      <c r="E102" s="13" t="n">
        <v>8</v>
      </c>
      <c r="F102" s="13" t="s">
        <v>73</v>
      </c>
    </row>
    <row r="103" customFormat="false" ht="15" hidden="false" customHeight="false" outlineLevel="0" collapsed="false">
      <c r="A103" s="12" t="n">
        <v>45964</v>
      </c>
      <c r="B103" s="13" t="s">
        <v>166</v>
      </c>
      <c r="C103" s="13" t="s">
        <v>42</v>
      </c>
      <c r="D103" s="13" t="s">
        <v>43</v>
      </c>
      <c r="E103" s="13" t="n">
        <v>7</v>
      </c>
      <c r="F103" s="13" t="s">
        <v>70</v>
      </c>
    </row>
    <row r="104" customFormat="false" ht="15" hidden="false" customHeight="false" outlineLevel="0" collapsed="false">
      <c r="A104" s="12" t="n">
        <v>45964</v>
      </c>
      <c r="B104" s="13" t="s">
        <v>167</v>
      </c>
      <c r="C104" s="13" t="s">
        <v>45</v>
      </c>
      <c r="D104" s="13" t="s">
        <v>46</v>
      </c>
      <c r="E104" s="13" t="n">
        <v>3</v>
      </c>
      <c r="F104" s="13" t="s">
        <v>63</v>
      </c>
    </row>
    <row r="105" customFormat="false" ht="15" hidden="false" customHeight="false" outlineLevel="0" collapsed="false">
      <c r="A105" s="12" t="n">
        <v>45964</v>
      </c>
      <c r="B105" s="13" t="s">
        <v>168</v>
      </c>
      <c r="C105" s="13" t="s">
        <v>48</v>
      </c>
      <c r="D105" s="13" t="s">
        <v>49</v>
      </c>
      <c r="E105" s="13" t="n">
        <v>2</v>
      </c>
      <c r="F105" s="13" t="s">
        <v>73</v>
      </c>
    </row>
    <row r="106" customFormat="false" ht="15" hidden="false" customHeight="false" outlineLevel="0" collapsed="false">
      <c r="A106" s="12" t="n">
        <v>45965</v>
      </c>
      <c r="B106" s="13" t="s">
        <v>169</v>
      </c>
      <c r="C106" s="13" t="s">
        <v>36</v>
      </c>
      <c r="D106" s="13" t="s">
        <v>37</v>
      </c>
      <c r="E106" s="13" t="n">
        <v>5</v>
      </c>
      <c r="F106" s="13" t="s">
        <v>63</v>
      </c>
    </row>
    <row r="107" customFormat="false" ht="15" hidden="false" customHeight="false" outlineLevel="0" collapsed="false">
      <c r="A107" s="12" t="n">
        <v>45965</v>
      </c>
      <c r="B107" s="13" t="s">
        <v>170</v>
      </c>
      <c r="C107" s="13" t="s">
        <v>36</v>
      </c>
      <c r="D107" s="13" t="s">
        <v>37</v>
      </c>
      <c r="E107" s="13" t="n">
        <v>4</v>
      </c>
      <c r="F107" s="13" t="s">
        <v>63</v>
      </c>
    </row>
    <row r="108" customFormat="false" ht="15" hidden="false" customHeight="false" outlineLevel="0" collapsed="false">
      <c r="A108" s="12" t="n">
        <v>45965</v>
      </c>
      <c r="B108" s="13" t="s">
        <v>171</v>
      </c>
      <c r="C108" s="13" t="s">
        <v>45</v>
      </c>
      <c r="D108" s="13" t="s">
        <v>46</v>
      </c>
      <c r="E108" s="13" t="n">
        <v>1</v>
      </c>
      <c r="F108" s="13" t="s">
        <v>63</v>
      </c>
    </row>
    <row r="109" customFormat="false" ht="15" hidden="false" customHeight="false" outlineLevel="0" collapsed="false">
      <c r="A109" s="12" t="n">
        <v>45965</v>
      </c>
      <c r="B109" s="13" t="s">
        <v>172</v>
      </c>
      <c r="C109" s="13" t="s">
        <v>53</v>
      </c>
      <c r="D109" s="13" t="s">
        <v>54</v>
      </c>
      <c r="E109" s="13" t="n">
        <v>2</v>
      </c>
      <c r="F109" s="13" t="s">
        <v>73</v>
      </c>
    </row>
    <row r="110" customFormat="false" ht="15" hidden="false" customHeight="false" outlineLevel="0" collapsed="false">
      <c r="A110" s="12" t="n">
        <v>45966</v>
      </c>
      <c r="B110" s="13" t="s">
        <v>173</v>
      </c>
      <c r="C110" s="13" t="s">
        <v>36</v>
      </c>
      <c r="D110" s="13" t="s">
        <v>37</v>
      </c>
      <c r="E110" s="13" t="n">
        <v>10</v>
      </c>
      <c r="F110" s="13" t="s">
        <v>63</v>
      </c>
    </row>
    <row r="111" customFormat="false" ht="15" hidden="false" customHeight="false" outlineLevel="0" collapsed="false">
      <c r="A111" s="12" t="n">
        <v>45966</v>
      </c>
      <c r="B111" s="13" t="s">
        <v>174</v>
      </c>
      <c r="C111" s="13" t="s">
        <v>36</v>
      </c>
      <c r="D111" s="13" t="s">
        <v>37</v>
      </c>
      <c r="E111" s="13" t="n">
        <v>4</v>
      </c>
      <c r="F111" s="13" t="s">
        <v>63</v>
      </c>
    </row>
    <row r="112" customFormat="false" ht="15" hidden="false" customHeight="false" outlineLevel="0" collapsed="false">
      <c r="A112" s="12" t="n">
        <v>45966</v>
      </c>
      <c r="B112" s="13" t="s">
        <v>175</v>
      </c>
      <c r="C112" s="13" t="s">
        <v>36</v>
      </c>
      <c r="D112" s="13" t="s">
        <v>37</v>
      </c>
      <c r="E112" s="13" t="n">
        <v>8</v>
      </c>
      <c r="F112" s="13" t="s">
        <v>63</v>
      </c>
    </row>
    <row r="113" customFormat="false" ht="15" hidden="false" customHeight="false" outlineLevel="0" collapsed="false">
      <c r="A113" s="12" t="n">
        <v>45966</v>
      </c>
      <c r="B113" s="13" t="s">
        <v>176</v>
      </c>
      <c r="C113" s="13" t="s">
        <v>42</v>
      </c>
      <c r="D113" s="13" t="s">
        <v>43</v>
      </c>
      <c r="E113" s="13" t="n">
        <v>6</v>
      </c>
      <c r="F113" s="13" t="s">
        <v>70</v>
      </c>
    </row>
    <row r="114" customFormat="false" ht="15" hidden="false" customHeight="false" outlineLevel="0" collapsed="false">
      <c r="A114" s="12" t="n">
        <v>45967</v>
      </c>
      <c r="B114" s="13" t="s">
        <v>177</v>
      </c>
      <c r="C114" s="13" t="s">
        <v>36</v>
      </c>
      <c r="D114" s="13" t="s">
        <v>37</v>
      </c>
      <c r="E114" s="13" t="n">
        <v>5</v>
      </c>
      <c r="F114" s="13" t="s">
        <v>63</v>
      </c>
    </row>
    <row r="115" customFormat="false" ht="15" hidden="false" customHeight="false" outlineLevel="0" collapsed="false">
      <c r="A115" s="12" t="n">
        <v>45967</v>
      </c>
      <c r="B115" s="13" t="s">
        <v>178</v>
      </c>
      <c r="C115" s="13" t="s">
        <v>39</v>
      </c>
      <c r="D115" s="13" t="s">
        <v>40</v>
      </c>
      <c r="E115" s="13" t="n">
        <v>8</v>
      </c>
      <c r="F115" s="13" t="s">
        <v>73</v>
      </c>
    </row>
    <row r="116" customFormat="false" ht="15" hidden="false" customHeight="false" outlineLevel="0" collapsed="false">
      <c r="A116" s="12" t="n">
        <v>45967</v>
      </c>
      <c r="B116" s="13" t="s">
        <v>179</v>
      </c>
      <c r="C116" s="13" t="s">
        <v>42</v>
      </c>
      <c r="D116" s="13" t="s">
        <v>43</v>
      </c>
      <c r="E116" s="13" t="n">
        <v>5</v>
      </c>
      <c r="F116" s="13" t="s">
        <v>70</v>
      </c>
    </row>
    <row r="117" customFormat="false" ht="15" hidden="false" customHeight="false" outlineLevel="0" collapsed="false">
      <c r="A117" s="12" t="n">
        <v>45967</v>
      </c>
      <c r="B117" s="13" t="s">
        <v>180</v>
      </c>
      <c r="C117" s="13" t="s">
        <v>45</v>
      </c>
      <c r="D117" s="13" t="s">
        <v>46</v>
      </c>
      <c r="E117" s="13" t="n">
        <v>3</v>
      </c>
      <c r="F117" s="13" t="s">
        <v>63</v>
      </c>
    </row>
    <row r="118" customFormat="false" ht="15" hidden="false" customHeight="false" outlineLevel="0" collapsed="false">
      <c r="A118" s="12" t="n">
        <v>45968</v>
      </c>
      <c r="B118" s="13" t="s">
        <v>181</v>
      </c>
      <c r="C118" s="13" t="s">
        <v>36</v>
      </c>
      <c r="D118" s="13" t="s">
        <v>37</v>
      </c>
      <c r="E118" s="13" t="n">
        <v>2</v>
      </c>
      <c r="F118" s="13" t="s">
        <v>63</v>
      </c>
    </row>
    <row r="119" customFormat="false" ht="15" hidden="false" customHeight="false" outlineLevel="0" collapsed="false">
      <c r="A119" s="12" t="n">
        <v>45968</v>
      </c>
      <c r="B119" s="13" t="s">
        <v>182</v>
      </c>
      <c r="C119" s="13" t="s">
        <v>36</v>
      </c>
      <c r="D119" s="13" t="s">
        <v>37</v>
      </c>
      <c r="E119" s="13" t="n">
        <v>10</v>
      </c>
      <c r="F119" s="13" t="s">
        <v>63</v>
      </c>
    </row>
    <row r="120" customFormat="false" ht="15" hidden="false" customHeight="false" outlineLevel="0" collapsed="false">
      <c r="A120" s="12" t="n">
        <v>45968</v>
      </c>
      <c r="B120" s="13" t="s">
        <v>183</v>
      </c>
      <c r="C120" s="13" t="s">
        <v>39</v>
      </c>
      <c r="D120" s="13" t="s">
        <v>40</v>
      </c>
      <c r="E120" s="13" t="n">
        <v>6</v>
      </c>
      <c r="F120" s="13" t="s">
        <v>73</v>
      </c>
    </row>
    <row r="121" customFormat="false" ht="15" hidden="false" customHeight="false" outlineLevel="0" collapsed="false">
      <c r="A121" s="12" t="n">
        <v>45968</v>
      </c>
      <c r="B121" s="13" t="s">
        <v>184</v>
      </c>
      <c r="C121" s="13" t="s">
        <v>42</v>
      </c>
      <c r="D121" s="13" t="s">
        <v>43</v>
      </c>
      <c r="E121" s="13" t="n">
        <v>2</v>
      </c>
      <c r="F121" s="13" t="s">
        <v>70</v>
      </c>
    </row>
    <row r="122" customFormat="false" ht="15" hidden="false" customHeight="false" outlineLevel="0" collapsed="false">
      <c r="A122" s="12" t="n">
        <v>45971</v>
      </c>
      <c r="B122" s="13" t="s">
        <v>185</v>
      </c>
      <c r="C122" s="13" t="s">
        <v>36</v>
      </c>
      <c r="D122" s="13" t="s">
        <v>37</v>
      </c>
      <c r="E122" s="13" t="n">
        <v>5</v>
      </c>
      <c r="F122" s="13" t="s">
        <v>63</v>
      </c>
    </row>
    <row r="123" customFormat="false" ht="15" hidden="false" customHeight="false" outlineLevel="0" collapsed="false">
      <c r="A123" s="12" t="n">
        <v>45971</v>
      </c>
      <c r="B123" s="13" t="s">
        <v>186</v>
      </c>
      <c r="C123" s="13" t="s">
        <v>39</v>
      </c>
      <c r="D123" s="13" t="s">
        <v>40</v>
      </c>
      <c r="E123" s="13" t="n">
        <v>6</v>
      </c>
      <c r="F123" s="13" t="s">
        <v>73</v>
      </c>
    </row>
    <row r="124" customFormat="false" ht="15" hidden="false" customHeight="false" outlineLevel="0" collapsed="false">
      <c r="A124" s="12" t="n">
        <v>45971</v>
      </c>
      <c r="B124" s="13" t="s">
        <v>187</v>
      </c>
      <c r="C124" s="13" t="s">
        <v>42</v>
      </c>
      <c r="D124" s="13" t="s">
        <v>43</v>
      </c>
      <c r="E124" s="13" t="n">
        <v>5</v>
      </c>
      <c r="F124" s="13" t="s">
        <v>70</v>
      </c>
    </row>
    <row r="125" customFormat="false" ht="15" hidden="false" customHeight="false" outlineLevel="0" collapsed="false">
      <c r="A125" s="12" t="n">
        <v>45971</v>
      </c>
      <c r="B125" s="13" t="s">
        <v>188</v>
      </c>
      <c r="C125" s="13" t="s">
        <v>48</v>
      </c>
      <c r="D125" s="13" t="s">
        <v>49</v>
      </c>
      <c r="E125" s="13" t="n">
        <v>4</v>
      </c>
      <c r="F125" s="13" t="s">
        <v>73</v>
      </c>
    </row>
    <row r="126" customFormat="false" ht="15" hidden="false" customHeight="false" outlineLevel="0" collapsed="false">
      <c r="A126" s="12" t="n">
        <v>45973</v>
      </c>
      <c r="B126" s="13" t="s">
        <v>189</v>
      </c>
      <c r="C126" s="13" t="s">
        <v>36</v>
      </c>
      <c r="D126" s="13" t="s">
        <v>37</v>
      </c>
      <c r="E126" s="13" t="n">
        <v>6</v>
      </c>
      <c r="F126" s="13" t="s">
        <v>63</v>
      </c>
    </row>
    <row r="127" customFormat="false" ht="15" hidden="false" customHeight="false" outlineLevel="0" collapsed="false">
      <c r="A127" s="12" t="n">
        <v>45973</v>
      </c>
      <c r="B127" s="13" t="s">
        <v>190</v>
      </c>
      <c r="C127" s="13" t="s">
        <v>36</v>
      </c>
      <c r="D127" s="13" t="s">
        <v>37</v>
      </c>
      <c r="E127" s="13" t="n">
        <v>2</v>
      </c>
      <c r="F127" s="13" t="s">
        <v>63</v>
      </c>
    </row>
    <row r="128" customFormat="false" ht="15" hidden="false" customHeight="false" outlineLevel="0" collapsed="false">
      <c r="A128" s="12" t="n">
        <v>45973</v>
      </c>
      <c r="B128" s="13" t="s">
        <v>191</v>
      </c>
      <c r="C128" s="13" t="s">
        <v>36</v>
      </c>
      <c r="D128" s="13" t="s">
        <v>37</v>
      </c>
      <c r="E128" s="13" t="n">
        <v>10</v>
      </c>
      <c r="F128" s="13" t="s">
        <v>63</v>
      </c>
    </row>
    <row r="129" customFormat="false" ht="15" hidden="false" customHeight="false" outlineLevel="0" collapsed="false">
      <c r="A129" s="12" t="n">
        <v>45973</v>
      </c>
      <c r="B129" s="13" t="s">
        <v>192</v>
      </c>
      <c r="C129" s="13" t="s">
        <v>39</v>
      </c>
      <c r="D129" s="13" t="s">
        <v>40</v>
      </c>
      <c r="E129" s="13" t="n">
        <v>5</v>
      </c>
      <c r="F129" s="13" t="s">
        <v>63</v>
      </c>
    </row>
    <row r="130" customFormat="false" ht="15" hidden="false" customHeight="false" outlineLevel="0" collapsed="false">
      <c r="A130" s="12" t="n">
        <v>45973</v>
      </c>
      <c r="B130" s="13" t="s">
        <v>193</v>
      </c>
      <c r="C130" s="13" t="s">
        <v>42</v>
      </c>
      <c r="D130" s="13" t="s">
        <v>43</v>
      </c>
      <c r="E130" s="13" t="n">
        <v>5</v>
      </c>
      <c r="F130" s="13" t="s">
        <v>70</v>
      </c>
    </row>
    <row r="131" customFormat="false" ht="15" hidden="false" customHeight="false" outlineLevel="0" collapsed="false">
      <c r="A131" s="12" t="n">
        <v>45973</v>
      </c>
      <c r="B131" s="13" t="s">
        <v>194</v>
      </c>
      <c r="C131" s="13" t="s">
        <v>45</v>
      </c>
      <c r="D131" s="13" t="s">
        <v>46</v>
      </c>
      <c r="E131" s="13" t="n">
        <v>2</v>
      </c>
      <c r="F131" s="13" t="s">
        <v>63</v>
      </c>
    </row>
    <row r="132" customFormat="false" ht="15" hidden="false" customHeight="false" outlineLevel="0" collapsed="false">
      <c r="A132" s="12" t="n">
        <v>45974</v>
      </c>
      <c r="B132" s="13" t="s">
        <v>195</v>
      </c>
      <c r="C132" s="13" t="s">
        <v>36</v>
      </c>
      <c r="D132" s="13" t="s">
        <v>37</v>
      </c>
      <c r="E132" s="13" t="n">
        <v>8</v>
      </c>
      <c r="F132" s="13" t="s">
        <v>63</v>
      </c>
    </row>
    <row r="133" customFormat="false" ht="15" hidden="false" customHeight="false" outlineLevel="0" collapsed="false">
      <c r="A133" s="12" t="n">
        <v>45974</v>
      </c>
      <c r="B133" s="13" t="s">
        <v>196</v>
      </c>
      <c r="C133" s="13" t="s">
        <v>36</v>
      </c>
      <c r="D133" s="13" t="s">
        <v>37</v>
      </c>
      <c r="E133" s="13" t="n">
        <v>5</v>
      </c>
      <c r="F133" s="13" t="s">
        <v>63</v>
      </c>
    </row>
    <row r="134" customFormat="false" ht="15" hidden="false" customHeight="false" outlineLevel="0" collapsed="false">
      <c r="A134" s="12" t="n">
        <v>45974</v>
      </c>
      <c r="B134" s="13" t="s">
        <v>197</v>
      </c>
      <c r="C134" s="13" t="s">
        <v>39</v>
      </c>
      <c r="D134" s="13" t="s">
        <v>40</v>
      </c>
      <c r="E134" s="13" t="n">
        <v>6</v>
      </c>
      <c r="F134" s="13" t="s">
        <v>63</v>
      </c>
    </row>
    <row r="135" customFormat="false" ht="15" hidden="false" customHeight="false" outlineLevel="0" collapsed="false">
      <c r="A135" s="12" t="n">
        <v>45974</v>
      </c>
      <c r="B135" s="13" t="s">
        <v>198</v>
      </c>
      <c r="C135" s="13" t="s">
        <v>42</v>
      </c>
      <c r="D135" s="13" t="s">
        <v>43</v>
      </c>
      <c r="E135" s="13" t="n">
        <v>8</v>
      </c>
      <c r="F135" s="13" t="s">
        <v>70</v>
      </c>
    </row>
    <row r="136" customFormat="false" ht="15" hidden="false" customHeight="false" outlineLevel="0" collapsed="false">
      <c r="A136" s="12" t="n">
        <v>45974</v>
      </c>
      <c r="B136" s="13" t="s">
        <v>199</v>
      </c>
      <c r="C136" s="13" t="s">
        <v>45</v>
      </c>
      <c r="D136" s="13" t="s">
        <v>46</v>
      </c>
      <c r="E136" s="13" t="n">
        <v>3</v>
      </c>
      <c r="F136" s="13" t="s">
        <v>63</v>
      </c>
    </row>
    <row r="137" customFormat="false" ht="15" hidden="false" customHeight="false" outlineLevel="0" collapsed="false">
      <c r="A137" s="12" t="n">
        <v>45975</v>
      </c>
      <c r="B137" s="13" t="s">
        <v>200</v>
      </c>
      <c r="C137" s="13" t="s">
        <v>36</v>
      </c>
      <c r="D137" s="13" t="s">
        <v>37</v>
      </c>
      <c r="E137" s="13" t="n">
        <v>10</v>
      </c>
      <c r="F137" s="13" t="s">
        <v>63</v>
      </c>
    </row>
    <row r="138" customFormat="false" ht="15" hidden="false" customHeight="false" outlineLevel="0" collapsed="false">
      <c r="A138" s="12" t="n">
        <v>45975</v>
      </c>
      <c r="B138" s="13" t="s">
        <v>201</v>
      </c>
      <c r="C138" s="13" t="s">
        <v>36</v>
      </c>
      <c r="D138" s="13" t="s">
        <v>37</v>
      </c>
      <c r="E138" s="13" t="n">
        <v>5</v>
      </c>
      <c r="F138" s="13" t="s">
        <v>63</v>
      </c>
    </row>
    <row r="139" customFormat="false" ht="15" hidden="false" customHeight="false" outlineLevel="0" collapsed="false">
      <c r="A139" s="12" t="n">
        <v>45975</v>
      </c>
      <c r="B139" s="13" t="s">
        <v>202</v>
      </c>
      <c r="C139" s="13" t="s">
        <v>39</v>
      </c>
      <c r="D139" s="13" t="s">
        <v>40</v>
      </c>
      <c r="E139" s="13" t="n">
        <v>10</v>
      </c>
      <c r="F139" s="13" t="s">
        <v>63</v>
      </c>
    </row>
    <row r="140" customFormat="false" ht="15" hidden="false" customHeight="false" outlineLevel="0" collapsed="false">
      <c r="A140" s="12" t="n">
        <v>45975</v>
      </c>
      <c r="B140" s="13" t="s">
        <v>203</v>
      </c>
      <c r="C140" s="13" t="s">
        <v>42</v>
      </c>
      <c r="D140" s="13" t="s">
        <v>43</v>
      </c>
      <c r="E140" s="13" t="n">
        <v>2</v>
      </c>
      <c r="F140" s="13" t="s">
        <v>70</v>
      </c>
    </row>
    <row r="141" customFormat="false" ht="15" hidden="false" customHeight="false" outlineLevel="0" collapsed="false">
      <c r="A141" s="12" t="n">
        <v>45975</v>
      </c>
      <c r="B141" s="13" t="s">
        <v>204</v>
      </c>
      <c r="C141" s="13" t="s">
        <v>45</v>
      </c>
      <c r="D141" s="13" t="s">
        <v>46</v>
      </c>
      <c r="E141" s="13" t="n">
        <v>4</v>
      </c>
      <c r="F141" s="13" t="s">
        <v>63</v>
      </c>
    </row>
    <row r="142" customFormat="false" ht="15" hidden="false" customHeight="false" outlineLevel="0" collapsed="false">
      <c r="A142" s="12" t="n">
        <v>45978</v>
      </c>
      <c r="B142" s="13" t="s">
        <v>205</v>
      </c>
      <c r="C142" s="13" t="s">
        <v>36</v>
      </c>
      <c r="D142" s="13" t="s">
        <v>37</v>
      </c>
      <c r="E142" s="13" t="n">
        <v>8</v>
      </c>
      <c r="F142" s="13" t="s">
        <v>63</v>
      </c>
    </row>
    <row r="143" customFormat="false" ht="15" hidden="false" customHeight="false" outlineLevel="0" collapsed="false">
      <c r="A143" s="12" t="n">
        <v>45978</v>
      </c>
      <c r="B143" s="13" t="s">
        <v>206</v>
      </c>
      <c r="C143" s="13" t="s">
        <v>36</v>
      </c>
      <c r="D143" s="13" t="s">
        <v>37</v>
      </c>
      <c r="E143" s="13" t="n">
        <v>3</v>
      </c>
      <c r="F143" s="13" t="s">
        <v>63</v>
      </c>
    </row>
    <row r="144" customFormat="false" ht="15" hidden="false" customHeight="false" outlineLevel="0" collapsed="false">
      <c r="A144" s="12" t="n">
        <v>45978</v>
      </c>
      <c r="B144" s="13" t="s">
        <v>207</v>
      </c>
      <c r="C144" s="13" t="s">
        <v>39</v>
      </c>
      <c r="D144" s="13" t="s">
        <v>40</v>
      </c>
      <c r="E144" s="13" t="n">
        <v>10</v>
      </c>
      <c r="F144" s="13" t="s">
        <v>63</v>
      </c>
    </row>
    <row r="145" customFormat="false" ht="15" hidden="false" customHeight="false" outlineLevel="0" collapsed="false">
      <c r="A145" s="12" t="n">
        <v>45978</v>
      </c>
      <c r="B145" s="13" t="s">
        <v>208</v>
      </c>
      <c r="C145" s="13" t="s">
        <v>48</v>
      </c>
      <c r="D145" s="13" t="s">
        <v>49</v>
      </c>
      <c r="E145" s="13" t="n">
        <v>6</v>
      </c>
      <c r="F145" s="13" t="s">
        <v>73</v>
      </c>
    </row>
    <row r="146" customFormat="false" ht="15" hidden="false" customHeight="false" outlineLevel="0" collapsed="false">
      <c r="A146" s="12" t="n">
        <v>45979</v>
      </c>
      <c r="B146" s="13" t="s">
        <v>209</v>
      </c>
      <c r="C146" s="13" t="s">
        <v>36</v>
      </c>
      <c r="D146" s="13" t="s">
        <v>37</v>
      </c>
      <c r="E146" s="13" t="n">
        <v>10</v>
      </c>
      <c r="F146" s="13" t="s">
        <v>63</v>
      </c>
    </row>
    <row r="147" customFormat="false" ht="15" hidden="false" customHeight="false" outlineLevel="0" collapsed="false">
      <c r="A147" s="12" t="n">
        <v>45979</v>
      </c>
      <c r="B147" s="13" t="s">
        <v>210</v>
      </c>
      <c r="C147" s="13" t="s">
        <v>39</v>
      </c>
      <c r="D147" s="13" t="s">
        <v>40</v>
      </c>
      <c r="E147" s="13" t="n">
        <v>6</v>
      </c>
      <c r="F147" s="13" t="s">
        <v>73</v>
      </c>
    </row>
    <row r="148" customFormat="false" ht="15" hidden="false" customHeight="false" outlineLevel="0" collapsed="false">
      <c r="A148" s="12" t="n">
        <v>45979</v>
      </c>
      <c r="B148" s="13" t="s">
        <v>211</v>
      </c>
      <c r="C148" s="13" t="s">
        <v>42</v>
      </c>
      <c r="D148" s="13" t="s">
        <v>43</v>
      </c>
      <c r="E148" s="13" t="n">
        <v>4</v>
      </c>
      <c r="F148" s="13" t="s">
        <v>70</v>
      </c>
    </row>
    <row r="149" customFormat="false" ht="15" hidden="false" customHeight="false" outlineLevel="0" collapsed="false">
      <c r="A149" s="12" t="n">
        <v>45979</v>
      </c>
      <c r="B149" s="13" t="s">
        <v>212</v>
      </c>
      <c r="C149" s="13" t="s">
        <v>53</v>
      </c>
      <c r="D149" s="13" t="s">
        <v>54</v>
      </c>
      <c r="E149" s="13" t="n">
        <v>2</v>
      </c>
      <c r="F149" s="13" t="s">
        <v>73</v>
      </c>
    </row>
    <row r="150" customFormat="false" ht="15" hidden="false" customHeight="false" outlineLevel="0" collapsed="false">
      <c r="A150" s="12" t="n">
        <v>45980</v>
      </c>
      <c r="B150" s="13" t="s">
        <v>213</v>
      </c>
      <c r="C150" s="13" t="s">
        <v>36</v>
      </c>
      <c r="D150" s="13" t="s">
        <v>37</v>
      </c>
      <c r="E150" s="13" t="n">
        <v>5</v>
      </c>
      <c r="F150" s="13" t="s">
        <v>63</v>
      </c>
    </row>
    <row r="151" customFormat="false" ht="15" hidden="false" customHeight="false" outlineLevel="0" collapsed="false">
      <c r="A151" s="12" t="n">
        <v>45980</v>
      </c>
      <c r="B151" s="13" t="s">
        <v>214</v>
      </c>
      <c r="C151" s="13" t="s">
        <v>36</v>
      </c>
      <c r="D151" s="13" t="s">
        <v>37</v>
      </c>
      <c r="E151" s="13" t="n">
        <v>3</v>
      </c>
      <c r="F151" s="13" t="s">
        <v>63</v>
      </c>
    </row>
    <row r="152" customFormat="false" ht="15" hidden="false" customHeight="false" outlineLevel="0" collapsed="false">
      <c r="A152" s="12" t="n">
        <v>45980</v>
      </c>
      <c r="B152" s="13" t="s">
        <v>215</v>
      </c>
      <c r="C152" s="13" t="s">
        <v>39</v>
      </c>
      <c r="D152" s="13" t="s">
        <v>40</v>
      </c>
      <c r="E152" s="13" t="n">
        <v>7</v>
      </c>
      <c r="F152" s="13" t="s">
        <v>63</v>
      </c>
    </row>
    <row r="153" customFormat="false" ht="15" hidden="false" customHeight="false" outlineLevel="0" collapsed="false">
      <c r="A153" s="12" t="n">
        <v>45980</v>
      </c>
      <c r="B153" s="13" t="s">
        <v>216</v>
      </c>
      <c r="C153" s="13" t="s">
        <v>45</v>
      </c>
      <c r="D153" s="13" t="s">
        <v>46</v>
      </c>
      <c r="E153" s="13" t="n">
        <v>2</v>
      </c>
      <c r="F153" s="13" t="s">
        <v>63</v>
      </c>
    </row>
    <row r="154" customFormat="false" ht="15" hidden="false" customHeight="false" outlineLevel="0" collapsed="false">
      <c r="A154" s="12" t="n">
        <v>45980</v>
      </c>
      <c r="B154" s="13" t="s">
        <v>217</v>
      </c>
      <c r="C154" s="13" t="s">
        <v>53</v>
      </c>
      <c r="D154" s="13" t="s">
        <v>54</v>
      </c>
      <c r="E154" s="13" t="n">
        <v>1</v>
      </c>
      <c r="F154" s="13" t="s">
        <v>73</v>
      </c>
    </row>
    <row r="155" customFormat="false" ht="15" hidden="false" customHeight="false" outlineLevel="0" collapsed="false">
      <c r="A155" s="12" t="n">
        <v>45981</v>
      </c>
      <c r="B155" s="13" t="s">
        <v>218</v>
      </c>
      <c r="C155" s="13" t="s">
        <v>42</v>
      </c>
      <c r="D155" s="13" t="s">
        <v>43</v>
      </c>
      <c r="E155" s="13" t="n">
        <v>5</v>
      </c>
      <c r="F155" s="13" t="s">
        <v>70</v>
      </c>
    </row>
    <row r="156" customFormat="false" ht="15" hidden="false" customHeight="false" outlineLevel="0" collapsed="false">
      <c r="A156" s="12" t="n">
        <v>45981</v>
      </c>
      <c r="B156" s="13" t="s">
        <v>219</v>
      </c>
      <c r="C156" s="13" t="s">
        <v>45</v>
      </c>
      <c r="D156" s="13" t="s">
        <v>46</v>
      </c>
      <c r="E156" s="13" t="n">
        <v>3</v>
      </c>
      <c r="F156" s="13" t="s">
        <v>63</v>
      </c>
    </row>
    <row r="157" customFormat="false" ht="15" hidden="false" customHeight="false" outlineLevel="0" collapsed="false">
      <c r="A157" s="12" t="n">
        <v>45981</v>
      </c>
      <c r="B157" s="13" t="s">
        <v>220</v>
      </c>
      <c r="C157" s="13" t="s">
        <v>50</v>
      </c>
      <c r="D157" s="13" t="s">
        <v>51</v>
      </c>
      <c r="E157" s="13" t="n">
        <v>1</v>
      </c>
      <c r="F157" s="13" t="s">
        <v>63</v>
      </c>
    </row>
    <row r="158" customFormat="false" ht="15" hidden="false" customHeight="false" outlineLevel="0" collapsed="false">
      <c r="A158" s="12" t="n">
        <v>45982</v>
      </c>
      <c r="B158" s="13" t="s">
        <v>221</v>
      </c>
      <c r="C158" s="13" t="s">
        <v>36</v>
      </c>
      <c r="D158" s="13" t="s">
        <v>37</v>
      </c>
      <c r="E158" s="13" t="n">
        <v>6</v>
      </c>
      <c r="F158" s="13" t="s">
        <v>63</v>
      </c>
    </row>
    <row r="159" customFormat="false" ht="15" hidden="false" customHeight="false" outlineLevel="0" collapsed="false">
      <c r="A159" s="12" t="n">
        <v>45982</v>
      </c>
      <c r="B159" s="13" t="s">
        <v>222</v>
      </c>
      <c r="C159" s="13" t="s">
        <v>36</v>
      </c>
      <c r="D159" s="13" t="s">
        <v>37</v>
      </c>
      <c r="E159" s="13" t="n">
        <v>5</v>
      </c>
      <c r="F159" s="13" t="s">
        <v>63</v>
      </c>
    </row>
    <row r="160" customFormat="false" ht="15" hidden="false" customHeight="false" outlineLevel="0" collapsed="false">
      <c r="A160" s="12" t="n">
        <v>45982</v>
      </c>
      <c r="B160" s="13" t="s">
        <v>223</v>
      </c>
      <c r="C160" s="13" t="s">
        <v>39</v>
      </c>
      <c r="D160" s="13" t="s">
        <v>40</v>
      </c>
      <c r="E160" s="13" t="n">
        <v>6</v>
      </c>
      <c r="F160" s="13" t="s">
        <v>63</v>
      </c>
    </row>
    <row r="161" customFormat="false" ht="15" hidden="false" customHeight="false" outlineLevel="0" collapsed="false">
      <c r="A161" s="12" t="n">
        <v>45982</v>
      </c>
      <c r="B161" s="13" t="s">
        <v>224</v>
      </c>
      <c r="C161" s="13" t="s">
        <v>42</v>
      </c>
      <c r="D161" s="13" t="s">
        <v>43</v>
      </c>
      <c r="E161" s="13" t="n">
        <v>5</v>
      </c>
      <c r="F161" s="13" t="s">
        <v>70</v>
      </c>
    </row>
    <row r="162" customFormat="false" ht="15" hidden="false" customHeight="false" outlineLevel="0" collapsed="false">
      <c r="A162" s="12" t="n">
        <v>45982</v>
      </c>
      <c r="B162" s="13" t="s">
        <v>225</v>
      </c>
      <c r="C162" s="13" t="s">
        <v>45</v>
      </c>
      <c r="D162" s="13" t="s">
        <v>46</v>
      </c>
      <c r="E162" s="13" t="n">
        <v>2</v>
      </c>
      <c r="F162" s="13" t="s">
        <v>63</v>
      </c>
    </row>
    <row r="163" customFormat="false" ht="15" hidden="false" customHeight="false" outlineLevel="0" collapsed="false">
      <c r="A163" s="12" t="n">
        <v>45985</v>
      </c>
      <c r="B163" s="13" t="s">
        <v>226</v>
      </c>
      <c r="C163" s="13" t="s">
        <v>36</v>
      </c>
      <c r="D163" s="13" t="s">
        <v>37</v>
      </c>
      <c r="E163" s="13" t="n">
        <v>6</v>
      </c>
      <c r="F163" s="13" t="s">
        <v>63</v>
      </c>
    </row>
    <row r="164" customFormat="false" ht="15" hidden="false" customHeight="false" outlineLevel="0" collapsed="false">
      <c r="A164" s="12" t="n">
        <v>45985</v>
      </c>
      <c r="B164" s="13" t="s">
        <v>227</v>
      </c>
      <c r="C164" s="13" t="s">
        <v>36</v>
      </c>
      <c r="D164" s="13" t="s">
        <v>37</v>
      </c>
      <c r="E164" s="13" t="n">
        <v>4</v>
      </c>
      <c r="F164" s="13" t="s">
        <v>63</v>
      </c>
    </row>
    <row r="165" customFormat="false" ht="15" hidden="false" customHeight="false" outlineLevel="0" collapsed="false">
      <c r="A165" s="12" t="n">
        <v>45985</v>
      </c>
      <c r="B165" s="13" t="s">
        <v>228</v>
      </c>
      <c r="C165" s="13" t="s">
        <v>36</v>
      </c>
      <c r="D165" s="13" t="s">
        <v>37</v>
      </c>
      <c r="E165" s="13" t="n">
        <v>5</v>
      </c>
      <c r="F165" s="13" t="s">
        <v>63</v>
      </c>
    </row>
    <row r="166" customFormat="false" ht="15" hidden="false" customHeight="false" outlineLevel="0" collapsed="false">
      <c r="A166" s="12" t="n">
        <v>45985</v>
      </c>
      <c r="B166" s="13" t="s">
        <v>229</v>
      </c>
      <c r="C166" s="13" t="s">
        <v>39</v>
      </c>
      <c r="D166" s="13" t="s">
        <v>40</v>
      </c>
      <c r="E166" s="13" t="n">
        <v>5</v>
      </c>
      <c r="F166" s="13" t="s">
        <v>63</v>
      </c>
    </row>
    <row r="167" customFormat="false" ht="15" hidden="false" customHeight="false" outlineLevel="0" collapsed="false">
      <c r="A167" s="12" t="n">
        <v>45985</v>
      </c>
      <c r="B167" s="13" t="s">
        <v>230</v>
      </c>
      <c r="C167" s="13" t="s">
        <v>42</v>
      </c>
      <c r="D167" s="13" t="s">
        <v>43</v>
      </c>
      <c r="E167" s="13" t="n">
        <v>5</v>
      </c>
      <c r="F167" s="13" t="s">
        <v>70</v>
      </c>
    </row>
    <row r="168" customFormat="false" ht="15" hidden="false" customHeight="false" outlineLevel="0" collapsed="false">
      <c r="A168" s="12" t="n">
        <v>45985</v>
      </c>
      <c r="B168" s="13" t="s">
        <v>231</v>
      </c>
      <c r="C168" s="13" t="s">
        <v>45</v>
      </c>
      <c r="D168" s="13" t="s">
        <v>46</v>
      </c>
      <c r="E168" s="13" t="n">
        <v>2</v>
      </c>
      <c r="F168" s="13" t="s">
        <v>63</v>
      </c>
    </row>
    <row r="169" customFormat="false" ht="15" hidden="false" customHeight="false" outlineLevel="0" collapsed="false">
      <c r="A169" s="12" t="n">
        <v>45985</v>
      </c>
      <c r="B169" s="13" t="s">
        <v>232</v>
      </c>
      <c r="C169" s="13" t="s">
        <v>48</v>
      </c>
      <c r="D169" s="13" t="s">
        <v>49</v>
      </c>
      <c r="E169" s="13" t="n">
        <v>4</v>
      </c>
      <c r="F169" s="13" t="s">
        <v>73</v>
      </c>
    </row>
    <row r="170" customFormat="false" ht="15" hidden="false" customHeight="false" outlineLevel="0" collapsed="false">
      <c r="A170" s="12" t="n">
        <v>45986</v>
      </c>
      <c r="B170" s="13" t="s">
        <v>233</v>
      </c>
      <c r="C170" s="13" t="s">
        <v>36</v>
      </c>
      <c r="D170" s="13" t="s">
        <v>37</v>
      </c>
      <c r="E170" s="13" t="n">
        <v>10</v>
      </c>
      <c r="F170" s="13" t="s">
        <v>63</v>
      </c>
    </row>
    <row r="171" customFormat="false" ht="15" hidden="false" customHeight="false" outlineLevel="0" collapsed="false">
      <c r="A171" s="12" t="n">
        <v>45986</v>
      </c>
      <c r="B171" s="13" t="s">
        <v>234</v>
      </c>
      <c r="C171" s="13" t="s">
        <v>39</v>
      </c>
      <c r="D171" s="13" t="s">
        <v>40</v>
      </c>
      <c r="E171" s="13" t="n">
        <v>4</v>
      </c>
      <c r="F171" s="13" t="s">
        <v>63</v>
      </c>
    </row>
    <row r="172" customFormat="false" ht="15" hidden="false" customHeight="false" outlineLevel="0" collapsed="false">
      <c r="A172" s="12" t="n">
        <v>45986</v>
      </c>
      <c r="B172" s="13" t="s">
        <v>235</v>
      </c>
      <c r="C172" s="13" t="s">
        <v>42</v>
      </c>
      <c r="D172" s="13" t="s">
        <v>43</v>
      </c>
      <c r="E172" s="13" t="n">
        <v>8</v>
      </c>
      <c r="F172" s="13" t="s">
        <v>70</v>
      </c>
    </row>
    <row r="173" customFormat="false" ht="15" hidden="false" customHeight="false" outlineLevel="0" collapsed="false">
      <c r="A173" s="12" t="n">
        <v>45986</v>
      </c>
      <c r="B173" s="13" t="s">
        <v>236</v>
      </c>
      <c r="C173" s="13" t="s">
        <v>45</v>
      </c>
      <c r="D173" s="13" t="s">
        <v>46</v>
      </c>
      <c r="E173" s="13" t="n">
        <v>4</v>
      </c>
      <c r="F173" s="13" t="s">
        <v>63</v>
      </c>
    </row>
    <row r="174" customFormat="false" ht="15" hidden="false" customHeight="false" outlineLevel="0" collapsed="false">
      <c r="A174" s="12" t="n">
        <v>45986</v>
      </c>
      <c r="B174" s="13" t="s">
        <v>237</v>
      </c>
      <c r="C174" s="13" t="s">
        <v>48</v>
      </c>
      <c r="D174" s="13" t="s">
        <v>49</v>
      </c>
      <c r="E174" s="13" t="n">
        <v>4</v>
      </c>
      <c r="F174" s="13" t="s">
        <v>73</v>
      </c>
    </row>
    <row r="175" customFormat="false" ht="15" hidden="false" customHeight="false" outlineLevel="0" collapsed="false">
      <c r="A175" s="12" t="n">
        <v>45987</v>
      </c>
      <c r="B175" s="13" t="s">
        <v>238</v>
      </c>
      <c r="C175" s="13" t="s">
        <v>36</v>
      </c>
      <c r="D175" s="13" t="s">
        <v>37</v>
      </c>
      <c r="E175" s="13" t="n">
        <v>2</v>
      </c>
      <c r="F175" s="13" t="s">
        <v>63</v>
      </c>
    </row>
    <row r="176" customFormat="false" ht="15" hidden="false" customHeight="false" outlineLevel="0" collapsed="false">
      <c r="A176" s="12" t="n">
        <v>45987</v>
      </c>
      <c r="B176" s="13" t="s">
        <v>239</v>
      </c>
      <c r="C176" s="13" t="s">
        <v>36</v>
      </c>
      <c r="D176" s="13" t="s">
        <v>37</v>
      </c>
      <c r="E176" s="13" t="n">
        <v>3</v>
      </c>
      <c r="F176" s="13" t="s">
        <v>63</v>
      </c>
    </row>
    <row r="177" customFormat="false" ht="15" hidden="false" customHeight="false" outlineLevel="0" collapsed="false">
      <c r="A177" s="12" t="n">
        <v>45987</v>
      </c>
      <c r="B177" s="13" t="s">
        <v>240</v>
      </c>
      <c r="C177" s="13" t="s">
        <v>42</v>
      </c>
      <c r="D177" s="13" t="s">
        <v>43</v>
      </c>
      <c r="E177" s="13" t="n">
        <v>6</v>
      </c>
      <c r="F177" s="13" t="s">
        <v>70</v>
      </c>
    </row>
    <row r="178" customFormat="false" ht="15" hidden="false" customHeight="false" outlineLevel="0" collapsed="false">
      <c r="A178" s="12" t="n">
        <v>45987</v>
      </c>
      <c r="B178" s="13" t="s">
        <v>241</v>
      </c>
      <c r="C178" s="13" t="s">
        <v>45</v>
      </c>
      <c r="D178" s="13" t="s">
        <v>46</v>
      </c>
      <c r="E178" s="13" t="n">
        <v>3</v>
      </c>
      <c r="F178" s="13" t="s">
        <v>63</v>
      </c>
    </row>
    <row r="179" customFormat="false" ht="15" hidden="false" customHeight="false" outlineLevel="0" collapsed="false">
      <c r="A179" s="12" t="n">
        <v>45987</v>
      </c>
      <c r="B179" s="13" t="s">
        <v>242</v>
      </c>
      <c r="C179" s="13" t="s">
        <v>50</v>
      </c>
      <c r="D179" s="13" t="s">
        <v>51</v>
      </c>
      <c r="E179" s="13" t="n">
        <v>1</v>
      </c>
      <c r="F179" s="13" t="s">
        <v>63</v>
      </c>
    </row>
    <row r="180" customFormat="false" ht="15" hidden="false" customHeight="false" outlineLevel="0" collapsed="false">
      <c r="A180" s="12" t="n">
        <v>45988</v>
      </c>
      <c r="B180" s="13" t="s">
        <v>243</v>
      </c>
      <c r="C180" s="13" t="s">
        <v>36</v>
      </c>
      <c r="D180" s="13" t="s">
        <v>37</v>
      </c>
      <c r="E180" s="13" t="n">
        <v>5</v>
      </c>
      <c r="F180" s="13" t="s">
        <v>63</v>
      </c>
    </row>
    <row r="181" customFormat="false" ht="15" hidden="false" customHeight="false" outlineLevel="0" collapsed="false">
      <c r="A181" s="12" t="n">
        <v>45988</v>
      </c>
      <c r="B181" s="13" t="s">
        <v>244</v>
      </c>
      <c r="C181" s="13" t="s">
        <v>39</v>
      </c>
      <c r="D181" s="13" t="s">
        <v>40</v>
      </c>
      <c r="E181" s="13" t="n">
        <v>2</v>
      </c>
      <c r="F181" s="13" t="s">
        <v>63</v>
      </c>
    </row>
    <row r="182" customFormat="false" ht="15" hidden="false" customHeight="false" outlineLevel="0" collapsed="false">
      <c r="A182" s="12" t="n">
        <v>45988</v>
      </c>
      <c r="B182" s="13" t="s">
        <v>245</v>
      </c>
      <c r="C182" s="13" t="s">
        <v>42</v>
      </c>
      <c r="D182" s="13" t="s">
        <v>43</v>
      </c>
      <c r="E182" s="13" t="n">
        <v>5</v>
      </c>
      <c r="F182" s="13" t="s">
        <v>70</v>
      </c>
    </row>
    <row r="183" customFormat="false" ht="15" hidden="false" customHeight="false" outlineLevel="0" collapsed="false">
      <c r="A183" s="12" t="n">
        <v>45988</v>
      </c>
      <c r="B183" s="13" t="s">
        <v>246</v>
      </c>
      <c r="C183" s="13" t="s">
        <v>45</v>
      </c>
      <c r="D183" s="13" t="s">
        <v>46</v>
      </c>
      <c r="E183" s="13" t="n">
        <v>1</v>
      </c>
      <c r="F183" s="13" t="s">
        <v>63</v>
      </c>
    </row>
    <row r="184" customFormat="false" ht="15" hidden="false" customHeight="false" outlineLevel="0" collapsed="false">
      <c r="A184" s="12" t="n">
        <v>45988</v>
      </c>
      <c r="B184" s="13" t="s">
        <v>247</v>
      </c>
      <c r="C184" s="13" t="s">
        <v>48</v>
      </c>
      <c r="D184" s="13" t="s">
        <v>49</v>
      </c>
      <c r="E184" s="13" t="n">
        <v>6</v>
      </c>
      <c r="F184" s="13" t="s">
        <v>73</v>
      </c>
    </row>
    <row r="185" customFormat="false" ht="15" hidden="false" customHeight="false" outlineLevel="0" collapsed="false">
      <c r="A185" s="12" t="n">
        <v>45989</v>
      </c>
      <c r="B185" s="13" t="s">
        <v>248</v>
      </c>
      <c r="C185" s="13" t="s">
        <v>36</v>
      </c>
      <c r="D185" s="13" t="s">
        <v>37</v>
      </c>
      <c r="E185" s="13" t="n">
        <v>4</v>
      </c>
      <c r="F185" s="13" t="s">
        <v>63</v>
      </c>
    </row>
    <row r="186" customFormat="false" ht="15" hidden="false" customHeight="false" outlineLevel="0" collapsed="false">
      <c r="A186" s="12" t="n">
        <v>45989</v>
      </c>
      <c r="B186" s="13" t="s">
        <v>249</v>
      </c>
      <c r="C186" s="13" t="s">
        <v>36</v>
      </c>
      <c r="D186" s="13" t="s">
        <v>37</v>
      </c>
      <c r="E186" s="13" t="n">
        <v>2</v>
      </c>
      <c r="F186" s="13" t="s">
        <v>63</v>
      </c>
    </row>
    <row r="187" customFormat="false" ht="15" hidden="false" customHeight="false" outlineLevel="0" collapsed="false">
      <c r="A187" s="12" t="n">
        <v>45989</v>
      </c>
      <c r="B187" s="13" t="s">
        <v>250</v>
      </c>
      <c r="C187" s="13" t="s">
        <v>39</v>
      </c>
      <c r="D187" s="13" t="s">
        <v>40</v>
      </c>
      <c r="E187" s="13" t="n">
        <v>5</v>
      </c>
      <c r="F187" s="13" t="s">
        <v>63</v>
      </c>
    </row>
    <row r="188" customFormat="false" ht="15" hidden="false" customHeight="false" outlineLevel="0" collapsed="false">
      <c r="A188" s="12" t="n">
        <v>45989</v>
      </c>
      <c r="B188" s="13" t="s">
        <v>251</v>
      </c>
      <c r="C188" s="13" t="s">
        <v>42</v>
      </c>
      <c r="D188" s="13" t="s">
        <v>43</v>
      </c>
      <c r="E188" s="13" t="n">
        <v>7</v>
      </c>
      <c r="F188" s="13" t="s">
        <v>70</v>
      </c>
    </row>
    <row r="189" customFormat="false" ht="15" hidden="false" customHeight="false" outlineLevel="0" collapsed="false">
      <c r="A189" s="12" t="n">
        <v>45989</v>
      </c>
      <c r="B189" s="13" t="s">
        <v>252</v>
      </c>
      <c r="C189" s="13" t="s">
        <v>48</v>
      </c>
      <c r="D189" s="13" t="s">
        <v>49</v>
      </c>
      <c r="E189" s="13" t="n">
        <v>2</v>
      </c>
      <c r="F189" s="13" t="s">
        <v>73</v>
      </c>
    </row>
    <row r="190" customFormat="false" ht="15" hidden="false" customHeight="false" outlineLevel="0" collapsed="false">
      <c r="A190" s="12" t="n">
        <v>45992</v>
      </c>
      <c r="B190" s="13" t="s">
        <v>253</v>
      </c>
      <c r="C190" s="13" t="s">
        <v>39</v>
      </c>
      <c r="D190" s="13" t="s">
        <v>40</v>
      </c>
      <c r="E190" s="13" t="n">
        <v>4</v>
      </c>
      <c r="F190" s="13" t="s">
        <v>63</v>
      </c>
    </row>
    <row r="191" customFormat="false" ht="15" hidden="false" customHeight="false" outlineLevel="0" collapsed="false">
      <c r="A191" s="12" t="n">
        <v>45992</v>
      </c>
      <c r="B191" s="13" t="s">
        <v>254</v>
      </c>
      <c r="C191" s="13" t="s">
        <v>42</v>
      </c>
      <c r="D191" s="13" t="s">
        <v>43</v>
      </c>
      <c r="E191" s="13" t="n">
        <v>3</v>
      </c>
      <c r="F191" s="13" t="s">
        <v>70</v>
      </c>
    </row>
    <row r="192" customFormat="false" ht="15" hidden="false" customHeight="false" outlineLevel="0" collapsed="false">
      <c r="A192" s="12" t="n">
        <v>45992</v>
      </c>
      <c r="B192" s="13" t="s">
        <v>255</v>
      </c>
      <c r="C192" s="13" t="s">
        <v>45</v>
      </c>
      <c r="D192" s="13" t="s">
        <v>46</v>
      </c>
      <c r="E192" s="13" t="n">
        <v>2</v>
      </c>
      <c r="F192" s="13" t="s">
        <v>63</v>
      </c>
    </row>
    <row r="193" customFormat="false" ht="15" hidden="false" customHeight="false" outlineLevel="0" collapsed="false">
      <c r="A193" s="12" t="n">
        <v>45993</v>
      </c>
      <c r="B193" s="13" t="s">
        <v>256</v>
      </c>
      <c r="C193" s="13" t="s">
        <v>36</v>
      </c>
      <c r="D193" s="13" t="s">
        <v>37</v>
      </c>
      <c r="E193" s="13" t="n">
        <v>5</v>
      </c>
      <c r="F193" s="13" t="s">
        <v>63</v>
      </c>
    </row>
    <row r="194" customFormat="false" ht="15" hidden="false" customHeight="false" outlineLevel="0" collapsed="false">
      <c r="A194" s="12" t="n">
        <v>45993</v>
      </c>
      <c r="B194" s="13" t="s">
        <v>257</v>
      </c>
      <c r="C194" s="13" t="s">
        <v>36</v>
      </c>
      <c r="D194" s="13" t="s">
        <v>37</v>
      </c>
      <c r="E194" s="13" t="n">
        <v>3</v>
      </c>
      <c r="F194" s="13" t="s">
        <v>63</v>
      </c>
    </row>
    <row r="195" customFormat="false" ht="15" hidden="false" customHeight="false" outlineLevel="0" collapsed="false">
      <c r="A195" s="12" t="n">
        <v>45993</v>
      </c>
      <c r="B195" s="13" t="s">
        <v>258</v>
      </c>
      <c r="C195" s="13" t="s">
        <v>39</v>
      </c>
      <c r="D195" s="13" t="s">
        <v>40</v>
      </c>
      <c r="E195" s="13" t="n">
        <v>5</v>
      </c>
      <c r="F195" s="13" t="s">
        <v>73</v>
      </c>
    </row>
    <row r="196" customFormat="false" ht="15" hidden="false" customHeight="false" outlineLevel="0" collapsed="false">
      <c r="A196" s="12" t="n">
        <v>45993</v>
      </c>
      <c r="B196" s="13" t="s">
        <v>259</v>
      </c>
      <c r="C196" s="13" t="s">
        <v>42</v>
      </c>
      <c r="D196" s="13" t="s">
        <v>43</v>
      </c>
      <c r="E196" s="13" t="n">
        <v>7</v>
      </c>
      <c r="F196" s="13" t="s">
        <v>70</v>
      </c>
    </row>
    <row r="197" customFormat="false" ht="15" hidden="false" customHeight="false" outlineLevel="0" collapsed="false">
      <c r="A197" s="12" t="n">
        <v>45993</v>
      </c>
      <c r="B197" s="13" t="s">
        <v>260</v>
      </c>
      <c r="C197" s="13" t="s">
        <v>45</v>
      </c>
      <c r="D197" s="13" t="s">
        <v>46</v>
      </c>
      <c r="E197" s="13" t="n">
        <v>1</v>
      </c>
      <c r="F197" s="13" t="s">
        <v>63</v>
      </c>
    </row>
    <row r="198" customFormat="false" ht="15" hidden="false" customHeight="false" outlineLevel="0" collapsed="false">
      <c r="A198" s="12" t="n">
        <v>45994</v>
      </c>
      <c r="B198" s="13" t="s">
        <v>261</v>
      </c>
      <c r="C198" s="13" t="s">
        <v>36</v>
      </c>
      <c r="D198" s="13" t="s">
        <v>37</v>
      </c>
      <c r="E198" s="13" t="n">
        <v>8</v>
      </c>
      <c r="F198" s="13" t="s">
        <v>63</v>
      </c>
    </row>
    <row r="199" customFormat="false" ht="15" hidden="false" customHeight="false" outlineLevel="0" collapsed="false">
      <c r="A199" s="12" t="n">
        <v>45994</v>
      </c>
      <c r="B199" s="13" t="s">
        <v>262</v>
      </c>
      <c r="C199" s="13" t="s">
        <v>36</v>
      </c>
      <c r="D199" s="13" t="s">
        <v>37</v>
      </c>
      <c r="E199" s="13" t="n">
        <v>4</v>
      </c>
      <c r="F199" s="13" t="s">
        <v>63</v>
      </c>
    </row>
    <row r="200" customFormat="false" ht="15" hidden="false" customHeight="false" outlineLevel="0" collapsed="false">
      <c r="A200" s="12" t="n">
        <v>45994</v>
      </c>
      <c r="B200" s="13" t="s">
        <v>263</v>
      </c>
      <c r="C200" s="13" t="s">
        <v>42</v>
      </c>
      <c r="D200" s="13" t="s">
        <v>43</v>
      </c>
      <c r="E200" s="13" t="n">
        <v>7</v>
      </c>
      <c r="F200" s="13" t="s">
        <v>70</v>
      </c>
    </row>
    <row r="201" customFormat="false" ht="15" hidden="false" customHeight="false" outlineLevel="0" collapsed="false">
      <c r="A201" s="12" t="n">
        <v>45994</v>
      </c>
      <c r="B201" s="13" t="s">
        <v>264</v>
      </c>
      <c r="C201" s="13" t="s">
        <v>56</v>
      </c>
      <c r="D201" s="13" t="s">
        <v>57</v>
      </c>
      <c r="E201" s="13" t="n">
        <v>1</v>
      </c>
      <c r="F201" s="13" t="s">
        <v>73</v>
      </c>
    </row>
    <row r="202" customFormat="false" ht="15" hidden="false" customHeight="false" outlineLevel="0" collapsed="false">
      <c r="A202" s="12" t="n">
        <v>45995</v>
      </c>
      <c r="B202" s="13" t="s">
        <v>265</v>
      </c>
      <c r="C202" s="13" t="s">
        <v>36</v>
      </c>
      <c r="D202" s="13" t="s">
        <v>37</v>
      </c>
      <c r="E202" s="13" t="n">
        <v>5</v>
      </c>
      <c r="F202" s="13" t="s">
        <v>63</v>
      </c>
    </row>
    <row r="203" customFormat="false" ht="15" hidden="false" customHeight="false" outlineLevel="0" collapsed="false">
      <c r="A203" s="12" t="n">
        <v>45995</v>
      </c>
      <c r="B203" s="13" t="s">
        <v>266</v>
      </c>
      <c r="C203" s="13" t="s">
        <v>39</v>
      </c>
      <c r="D203" s="13" t="s">
        <v>40</v>
      </c>
      <c r="E203" s="13" t="n">
        <v>4</v>
      </c>
      <c r="F203" s="13" t="s">
        <v>73</v>
      </c>
    </row>
    <row r="204" customFormat="false" ht="15" hidden="false" customHeight="false" outlineLevel="0" collapsed="false">
      <c r="A204" s="12" t="n">
        <v>45995</v>
      </c>
      <c r="B204" s="13" t="s">
        <v>267</v>
      </c>
      <c r="C204" s="13" t="s">
        <v>42</v>
      </c>
      <c r="D204" s="13" t="s">
        <v>43</v>
      </c>
      <c r="E204" s="13" t="n">
        <v>7</v>
      </c>
      <c r="F204" s="13" t="s">
        <v>70</v>
      </c>
    </row>
    <row r="205" customFormat="false" ht="15" hidden="false" customHeight="false" outlineLevel="0" collapsed="false">
      <c r="A205" s="12" t="n">
        <v>45995</v>
      </c>
      <c r="B205" s="13" t="s">
        <v>268</v>
      </c>
      <c r="C205" s="13" t="s">
        <v>48</v>
      </c>
      <c r="D205" s="13" t="s">
        <v>49</v>
      </c>
      <c r="E205" s="13" t="n">
        <v>4</v>
      </c>
      <c r="F205" s="13" t="s">
        <v>73</v>
      </c>
    </row>
    <row r="206" customFormat="false" ht="15" hidden="false" customHeight="false" outlineLevel="0" collapsed="false">
      <c r="A206" s="12" t="n">
        <v>45995</v>
      </c>
      <c r="B206" s="13" t="s">
        <v>269</v>
      </c>
      <c r="C206" s="13" t="s">
        <v>53</v>
      </c>
      <c r="D206" s="13" t="s">
        <v>54</v>
      </c>
      <c r="E206" s="13" t="n">
        <v>1</v>
      </c>
      <c r="F206" s="13" t="s">
        <v>73</v>
      </c>
    </row>
    <row r="207" customFormat="false" ht="15" hidden="false" customHeight="false" outlineLevel="0" collapsed="false">
      <c r="A207" s="12" t="n">
        <v>45996</v>
      </c>
      <c r="B207" s="13" t="s">
        <v>270</v>
      </c>
      <c r="C207" s="13" t="s">
        <v>39</v>
      </c>
      <c r="D207" s="13" t="s">
        <v>40</v>
      </c>
      <c r="E207" s="13" t="n">
        <v>5</v>
      </c>
      <c r="F207" s="13" t="s">
        <v>63</v>
      </c>
    </row>
    <row r="208" customFormat="false" ht="15" hidden="false" customHeight="false" outlineLevel="0" collapsed="false">
      <c r="A208" s="12" t="n">
        <v>45996</v>
      </c>
      <c r="B208" s="13" t="s">
        <v>271</v>
      </c>
      <c r="C208" s="13" t="s">
        <v>42</v>
      </c>
      <c r="D208" s="13" t="s">
        <v>43</v>
      </c>
      <c r="E208" s="13" t="n">
        <v>7</v>
      </c>
      <c r="F208" s="13" t="s">
        <v>70</v>
      </c>
    </row>
    <row r="209" customFormat="false" ht="15" hidden="false" customHeight="false" outlineLevel="0" collapsed="false">
      <c r="A209" s="12" t="n">
        <v>45996</v>
      </c>
      <c r="B209" s="13" t="s">
        <v>272</v>
      </c>
      <c r="C209" s="13" t="s">
        <v>45</v>
      </c>
      <c r="D209" s="13" t="s">
        <v>46</v>
      </c>
      <c r="E209" s="13" t="n">
        <v>1</v>
      </c>
      <c r="F209" s="13" t="s">
        <v>63</v>
      </c>
    </row>
    <row r="210" customFormat="false" ht="15" hidden="false" customHeight="false" outlineLevel="0" collapsed="false">
      <c r="A210" s="12" t="n">
        <v>45996</v>
      </c>
      <c r="B210" s="13" t="s">
        <v>273</v>
      </c>
      <c r="C210" s="13" t="s">
        <v>50</v>
      </c>
      <c r="D210" s="13" t="s">
        <v>51</v>
      </c>
      <c r="E210" s="13" t="n">
        <v>3</v>
      </c>
      <c r="F210" s="13" t="s">
        <v>63</v>
      </c>
    </row>
    <row r="211" customFormat="false" ht="15" hidden="false" customHeight="false" outlineLevel="0" collapsed="false">
      <c r="A211" s="12" t="n">
        <v>45999</v>
      </c>
      <c r="B211" s="13" t="s">
        <v>274</v>
      </c>
      <c r="C211" s="13" t="s">
        <v>36</v>
      </c>
      <c r="D211" s="13" t="s">
        <v>37</v>
      </c>
      <c r="E211" s="13" t="n">
        <v>5</v>
      </c>
      <c r="F211" s="13" t="s">
        <v>63</v>
      </c>
    </row>
    <row r="212" customFormat="false" ht="15" hidden="false" customHeight="false" outlineLevel="0" collapsed="false">
      <c r="A212" s="12" t="n">
        <v>45999</v>
      </c>
      <c r="B212" s="13" t="s">
        <v>275</v>
      </c>
      <c r="C212" s="13" t="s">
        <v>36</v>
      </c>
      <c r="D212" s="13" t="s">
        <v>37</v>
      </c>
      <c r="E212" s="13" t="n">
        <v>6</v>
      </c>
      <c r="F212" s="13" t="s">
        <v>63</v>
      </c>
    </row>
    <row r="213" customFormat="false" ht="15" hidden="false" customHeight="false" outlineLevel="0" collapsed="false">
      <c r="A213" s="12" t="n">
        <v>45999</v>
      </c>
      <c r="B213" s="13" t="s">
        <v>276</v>
      </c>
      <c r="C213" s="13" t="s">
        <v>39</v>
      </c>
      <c r="D213" s="13" t="s">
        <v>40</v>
      </c>
      <c r="E213" s="13" t="n">
        <v>6</v>
      </c>
      <c r="F213" s="13" t="s">
        <v>63</v>
      </c>
    </row>
    <row r="214" customFormat="false" ht="15" hidden="false" customHeight="false" outlineLevel="0" collapsed="false">
      <c r="A214" s="12" t="n">
        <v>45999</v>
      </c>
      <c r="B214" s="13" t="s">
        <v>277</v>
      </c>
      <c r="C214" s="13" t="s">
        <v>42</v>
      </c>
      <c r="D214" s="13" t="s">
        <v>43</v>
      </c>
      <c r="E214" s="13" t="n">
        <v>4</v>
      </c>
      <c r="F214" s="13" t="s">
        <v>70</v>
      </c>
    </row>
    <row r="215" customFormat="false" ht="15" hidden="false" customHeight="false" outlineLevel="0" collapsed="false">
      <c r="A215" s="12" t="n">
        <v>45999</v>
      </c>
      <c r="B215" s="13" t="s">
        <v>278</v>
      </c>
      <c r="C215" s="13" t="s">
        <v>45</v>
      </c>
      <c r="D215" s="13" t="s">
        <v>46</v>
      </c>
      <c r="E215" s="13" t="n">
        <v>2</v>
      </c>
      <c r="F215" s="13" t="s">
        <v>63</v>
      </c>
    </row>
    <row r="216" customFormat="false" ht="15" hidden="false" customHeight="false" outlineLevel="0" collapsed="false">
      <c r="A216" s="12" t="n">
        <v>46000</v>
      </c>
      <c r="B216" s="13" t="s">
        <v>279</v>
      </c>
      <c r="C216" s="13" t="s">
        <v>36</v>
      </c>
      <c r="D216" s="13" t="s">
        <v>37</v>
      </c>
      <c r="E216" s="13" t="n">
        <v>2</v>
      </c>
      <c r="F216" s="13" t="s">
        <v>63</v>
      </c>
    </row>
    <row r="217" customFormat="false" ht="15" hidden="false" customHeight="false" outlineLevel="0" collapsed="false">
      <c r="A217" s="12" t="n">
        <v>46000</v>
      </c>
      <c r="B217" s="13" t="s">
        <v>280</v>
      </c>
      <c r="C217" s="13" t="s">
        <v>36</v>
      </c>
      <c r="D217" s="13" t="s">
        <v>37</v>
      </c>
      <c r="E217" s="13" t="n">
        <v>6</v>
      </c>
      <c r="F217" s="13" t="s">
        <v>63</v>
      </c>
    </row>
    <row r="218" customFormat="false" ht="15" hidden="false" customHeight="false" outlineLevel="0" collapsed="false">
      <c r="A218" s="12" t="n">
        <v>46000</v>
      </c>
      <c r="B218" s="13" t="s">
        <v>281</v>
      </c>
      <c r="C218" s="13" t="s">
        <v>39</v>
      </c>
      <c r="D218" s="13" t="s">
        <v>40</v>
      </c>
      <c r="E218" s="13" t="n">
        <v>5</v>
      </c>
      <c r="F218" s="13" t="s">
        <v>63</v>
      </c>
    </row>
    <row r="219" customFormat="false" ht="15" hidden="false" customHeight="false" outlineLevel="0" collapsed="false">
      <c r="A219" s="12" t="n">
        <v>46000</v>
      </c>
      <c r="B219" s="13" t="s">
        <v>282</v>
      </c>
      <c r="C219" s="13" t="s">
        <v>42</v>
      </c>
      <c r="D219" s="13" t="s">
        <v>43</v>
      </c>
      <c r="E219" s="13" t="n">
        <v>2</v>
      </c>
      <c r="F219" s="13" t="s">
        <v>70</v>
      </c>
    </row>
    <row r="220" customFormat="false" ht="15" hidden="false" customHeight="false" outlineLevel="0" collapsed="false">
      <c r="A220" s="12" t="n">
        <v>46000</v>
      </c>
      <c r="B220" s="13" t="s">
        <v>283</v>
      </c>
      <c r="C220" s="13" t="s">
        <v>48</v>
      </c>
      <c r="D220" s="13" t="s">
        <v>49</v>
      </c>
      <c r="E220" s="13" t="n">
        <v>6</v>
      </c>
      <c r="F220" s="13" t="s">
        <v>73</v>
      </c>
    </row>
    <row r="221" customFormat="false" ht="15" hidden="false" customHeight="false" outlineLevel="0" collapsed="false">
      <c r="A221" s="12" t="n">
        <v>46000</v>
      </c>
      <c r="B221" s="13" t="s">
        <v>284</v>
      </c>
      <c r="C221" s="13" t="s">
        <v>56</v>
      </c>
      <c r="D221" s="13" t="s">
        <v>57</v>
      </c>
      <c r="E221" s="13" t="n">
        <v>1</v>
      </c>
      <c r="F221" s="13" t="s">
        <v>73</v>
      </c>
    </row>
    <row r="222" customFormat="false" ht="15" hidden="false" customHeight="false" outlineLevel="0" collapsed="false">
      <c r="A222" s="12" t="n">
        <v>46001</v>
      </c>
      <c r="B222" s="13" t="s">
        <v>285</v>
      </c>
      <c r="C222" s="13" t="s">
        <v>36</v>
      </c>
      <c r="D222" s="13" t="s">
        <v>37</v>
      </c>
      <c r="E222" s="13" t="n">
        <v>10</v>
      </c>
      <c r="F222" s="13" t="s">
        <v>63</v>
      </c>
    </row>
    <row r="223" customFormat="false" ht="15" hidden="false" customHeight="false" outlineLevel="0" collapsed="false">
      <c r="A223" s="12" t="n">
        <v>46001</v>
      </c>
      <c r="B223" s="13" t="s">
        <v>286</v>
      </c>
      <c r="C223" s="13" t="s">
        <v>39</v>
      </c>
      <c r="D223" s="13" t="s">
        <v>40</v>
      </c>
      <c r="E223" s="13" t="n">
        <v>2</v>
      </c>
      <c r="F223" s="13" t="s">
        <v>63</v>
      </c>
    </row>
    <row r="224" customFormat="false" ht="15" hidden="false" customHeight="false" outlineLevel="0" collapsed="false">
      <c r="A224" s="12" t="n">
        <v>46001</v>
      </c>
      <c r="B224" s="13" t="s">
        <v>287</v>
      </c>
      <c r="C224" s="13" t="s">
        <v>42</v>
      </c>
      <c r="D224" s="13" t="s">
        <v>43</v>
      </c>
      <c r="E224" s="13" t="n">
        <v>3</v>
      </c>
      <c r="F224" s="13" t="s">
        <v>70</v>
      </c>
    </row>
    <row r="225" customFormat="false" ht="15" hidden="false" customHeight="false" outlineLevel="0" collapsed="false">
      <c r="A225" s="12" t="n">
        <v>46002</v>
      </c>
      <c r="B225" s="13" t="s">
        <v>288</v>
      </c>
      <c r="C225" s="13" t="s">
        <v>36</v>
      </c>
      <c r="D225" s="13" t="s">
        <v>37</v>
      </c>
      <c r="E225" s="13" t="n">
        <v>5</v>
      </c>
      <c r="F225" s="13" t="s">
        <v>63</v>
      </c>
    </row>
    <row r="226" customFormat="false" ht="15" hidden="false" customHeight="false" outlineLevel="0" collapsed="false">
      <c r="A226" s="12" t="n">
        <v>46002</v>
      </c>
      <c r="B226" s="13" t="s">
        <v>289</v>
      </c>
      <c r="C226" s="13" t="s">
        <v>36</v>
      </c>
      <c r="D226" s="13" t="s">
        <v>37</v>
      </c>
      <c r="E226" s="13" t="n">
        <v>4</v>
      </c>
      <c r="F226" s="13" t="s">
        <v>63</v>
      </c>
    </row>
    <row r="227" customFormat="false" ht="15" hidden="false" customHeight="false" outlineLevel="0" collapsed="false">
      <c r="A227" s="12" t="n">
        <v>46002</v>
      </c>
      <c r="B227" s="13" t="s">
        <v>290</v>
      </c>
      <c r="C227" s="13" t="s">
        <v>39</v>
      </c>
      <c r="D227" s="13" t="s">
        <v>40</v>
      </c>
      <c r="E227" s="13" t="n">
        <v>5</v>
      </c>
      <c r="F227" s="13" t="s">
        <v>73</v>
      </c>
    </row>
    <row r="228" customFormat="false" ht="15" hidden="false" customHeight="false" outlineLevel="0" collapsed="false">
      <c r="A228" s="12" t="n">
        <v>46002</v>
      </c>
      <c r="B228" s="13" t="s">
        <v>291</v>
      </c>
      <c r="C228" s="13" t="s">
        <v>42</v>
      </c>
      <c r="D228" s="13" t="s">
        <v>43</v>
      </c>
      <c r="E228" s="13" t="n">
        <v>4</v>
      </c>
      <c r="F228" s="13" t="s">
        <v>70</v>
      </c>
    </row>
    <row r="229" customFormat="false" ht="15" hidden="false" customHeight="false" outlineLevel="0" collapsed="false">
      <c r="A229" s="12" t="n">
        <v>46003</v>
      </c>
      <c r="B229" s="13" t="s">
        <v>292</v>
      </c>
      <c r="C229" s="13" t="s">
        <v>39</v>
      </c>
      <c r="D229" s="13" t="s">
        <v>40</v>
      </c>
      <c r="E229" s="13" t="n">
        <v>9</v>
      </c>
      <c r="F229" s="13" t="s">
        <v>63</v>
      </c>
    </row>
    <row r="230" customFormat="false" ht="15" hidden="false" customHeight="false" outlineLevel="0" collapsed="false">
      <c r="A230" s="12" t="n">
        <v>46003</v>
      </c>
      <c r="B230" s="13" t="s">
        <v>293</v>
      </c>
      <c r="C230" s="13" t="s">
        <v>42</v>
      </c>
      <c r="D230" s="13" t="s">
        <v>43</v>
      </c>
      <c r="E230" s="13" t="n">
        <v>7</v>
      </c>
      <c r="F230" s="13" t="s">
        <v>70</v>
      </c>
    </row>
    <row r="231" customFormat="false" ht="15" hidden="false" customHeight="false" outlineLevel="0" collapsed="false">
      <c r="A231" s="12" t="n">
        <v>46003</v>
      </c>
      <c r="B231" s="13" t="s">
        <v>294</v>
      </c>
      <c r="C231" s="13" t="s">
        <v>45</v>
      </c>
      <c r="D231" s="13" t="s">
        <v>46</v>
      </c>
      <c r="E231" s="13" t="n">
        <v>4</v>
      </c>
      <c r="F231" s="13" t="s">
        <v>63</v>
      </c>
    </row>
    <row r="232" customFormat="false" ht="15" hidden="false" customHeight="false" outlineLevel="0" collapsed="false">
      <c r="A232" s="12" t="n">
        <v>46006</v>
      </c>
      <c r="B232" s="13" t="s">
        <v>295</v>
      </c>
      <c r="C232" s="13" t="s">
        <v>36</v>
      </c>
      <c r="D232" s="13" t="s">
        <v>37</v>
      </c>
      <c r="E232" s="13" t="n">
        <v>6</v>
      </c>
      <c r="F232" s="13" t="s">
        <v>63</v>
      </c>
    </row>
    <row r="233" customFormat="false" ht="15" hidden="false" customHeight="false" outlineLevel="0" collapsed="false">
      <c r="A233" s="12" t="n">
        <v>46006</v>
      </c>
      <c r="B233" s="13" t="s">
        <v>296</v>
      </c>
      <c r="C233" s="13" t="s">
        <v>36</v>
      </c>
      <c r="D233" s="13" t="s">
        <v>37</v>
      </c>
      <c r="E233" s="13" t="n">
        <v>4</v>
      </c>
      <c r="F233" s="13" t="s">
        <v>63</v>
      </c>
    </row>
    <row r="234" customFormat="false" ht="15" hidden="false" customHeight="false" outlineLevel="0" collapsed="false">
      <c r="A234" s="12" t="n">
        <v>46006</v>
      </c>
      <c r="B234" s="13" t="s">
        <v>297</v>
      </c>
      <c r="C234" s="13" t="s">
        <v>39</v>
      </c>
      <c r="D234" s="13" t="s">
        <v>40</v>
      </c>
      <c r="E234" s="13" t="n">
        <v>5</v>
      </c>
      <c r="F234" s="13" t="s">
        <v>63</v>
      </c>
    </row>
    <row r="235" customFormat="false" ht="15" hidden="false" customHeight="false" outlineLevel="0" collapsed="false">
      <c r="A235" s="12" t="n">
        <v>46006</v>
      </c>
      <c r="B235" s="13" t="s">
        <v>298</v>
      </c>
      <c r="C235" s="13" t="s">
        <v>42</v>
      </c>
      <c r="D235" s="13" t="s">
        <v>43</v>
      </c>
      <c r="E235" s="13" t="n">
        <v>3</v>
      </c>
      <c r="F235" s="13" t="s">
        <v>70</v>
      </c>
    </row>
    <row r="236" customFormat="false" ht="15" hidden="false" customHeight="false" outlineLevel="0" collapsed="false">
      <c r="A236" s="12" t="n">
        <v>46006</v>
      </c>
      <c r="B236" s="13" t="s">
        <v>299</v>
      </c>
      <c r="C236" s="13" t="s">
        <v>56</v>
      </c>
      <c r="D236" s="13" t="s">
        <v>57</v>
      </c>
      <c r="E236" s="13" t="n">
        <v>2</v>
      </c>
      <c r="F236" s="13" t="s">
        <v>73</v>
      </c>
    </row>
    <row r="237" customFormat="false" ht="15" hidden="false" customHeight="false" outlineLevel="0" collapsed="false">
      <c r="A237" s="12" t="n">
        <v>46007</v>
      </c>
      <c r="B237" s="13" t="s">
        <v>300</v>
      </c>
      <c r="C237" s="13" t="s">
        <v>39</v>
      </c>
      <c r="D237" s="13" t="s">
        <v>40</v>
      </c>
      <c r="E237" s="13" t="n">
        <v>4</v>
      </c>
      <c r="F237" s="13" t="s">
        <v>63</v>
      </c>
    </row>
    <row r="238" customFormat="false" ht="15" hidden="false" customHeight="false" outlineLevel="0" collapsed="false">
      <c r="A238" s="12" t="n">
        <v>46007</v>
      </c>
      <c r="B238" s="13" t="s">
        <v>301</v>
      </c>
      <c r="C238" s="13" t="s">
        <v>42</v>
      </c>
      <c r="D238" s="13" t="s">
        <v>43</v>
      </c>
      <c r="E238" s="13" t="n">
        <v>7</v>
      </c>
      <c r="F238" s="13" t="s">
        <v>70</v>
      </c>
    </row>
    <row r="239" customFormat="false" ht="15" hidden="false" customHeight="false" outlineLevel="0" collapsed="false">
      <c r="A239" s="12" t="n">
        <v>46007</v>
      </c>
      <c r="B239" s="13" t="s">
        <v>302</v>
      </c>
      <c r="C239" s="13" t="s">
        <v>56</v>
      </c>
      <c r="D239" s="13" t="s">
        <v>57</v>
      </c>
      <c r="E239" s="13" t="n">
        <v>2</v>
      </c>
      <c r="F239" s="13" t="s">
        <v>73</v>
      </c>
    </row>
    <row r="240" customFormat="false" ht="15" hidden="false" customHeight="false" outlineLevel="0" collapsed="false">
      <c r="A240" s="12" t="n">
        <v>46008</v>
      </c>
      <c r="B240" s="13" t="s">
        <v>303</v>
      </c>
      <c r="C240" s="13" t="s">
        <v>39</v>
      </c>
      <c r="D240" s="13" t="s">
        <v>40</v>
      </c>
      <c r="E240" s="13" t="n">
        <v>7</v>
      </c>
      <c r="F240" s="13" t="s">
        <v>63</v>
      </c>
    </row>
    <row r="241" customFormat="false" ht="15" hidden="false" customHeight="false" outlineLevel="0" collapsed="false">
      <c r="A241" s="12" t="n">
        <v>46008</v>
      </c>
      <c r="B241" s="13" t="s">
        <v>304</v>
      </c>
      <c r="C241" s="13" t="s">
        <v>42</v>
      </c>
      <c r="D241" s="13" t="s">
        <v>43</v>
      </c>
      <c r="E241" s="13" t="n">
        <v>5</v>
      </c>
      <c r="F241" s="13" t="s">
        <v>70</v>
      </c>
    </row>
    <row r="242" customFormat="false" ht="15" hidden="false" customHeight="false" outlineLevel="0" collapsed="false">
      <c r="A242" s="12" t="n">
        <v>46009</v>
      </c>
      <c r="B242" s="13" t="s">
        <v>305</v>
      </c>
      <c r="C242" s="13" t="s">
        <v>36</v>
      </c>
      <c r="D242" s="13" t="s">
        <v>37</v>
      </c>
      <c r="E242" s="13" t="n">
        <v>10</v>
      </c>
      <c r="F242" s="13" t="s">
        <v>63</v>
      </c>
    </row>
    <row r="243" customFormat="false" ht="15" hidden="false" customHeight="false" outlineLevel="0" collapsed="false">
      <c r="A243" s="12" t="n">
        <v>46009</v>
      </c>
      <c r="B243" s="13" t="s">
        <v>306</v>
      </c>
      <c r="C243" s="13" t="s">
        <v>39</v>
      </c>
      <c r="D243" s="13" t="s">
        <v>40</v>
      </c>
      <c r="E243" s="13" t="n">
        <v>6</v>
      </c>
      <c r="F243" s="13" t="s">
        <v>63</v>
      </c>
    </row>
    <row r="244" customFormat="false" ht="15" hidden="false" customHeight="false" outlineLevel="0" collapsed="false">
      <c r="A244" s="12" t="n">
        <v>46009</v>
      </c>
      <c r="B244" s="13" t="s">
        <v>307</v>
      </c>
      <c r="C244" s="13" t="s">
        <v>42</v>
      </c>
      <c r="D244" s="13" t="s">
        <v>43</v>
      </c>
      <c r="E244" s="13" t="n">
        <v>5</v>
      </c>
      <c r="F244" s="13" t="s">
        <v>70</v>
      </c>
    </row>
    <row r="245" customFormat="false" ht="15" hidden="false" customHeight="false" outlineLevel="0" collapsed="false">
      <c r="A245" s="12" t="n">
        <v>46009</v>
      </c>
      <c r="B245" s="13" t="s">
        <v>308</v>
      </c>
      <c r="C245" s="13" t="s">
        <v>53</v>
      </c>
      <c r="D245" s="13" t="s">
        <v>54</v>
      </c>
      <c r="E245" s="13" t="n">
        <v>1</v>
      </c>
      <c r="F245" s="13" t="s">
        <v>73</v>
      </c>
    </row>
    <row r="246" customFormat="false" ht="15" hidden="false" customHeight="false" outlineLevel="0" collapsed="false">
      <c r="A246" s="12" t="n">
        <v>46009</v>
      </c>
      <c r="B246" s="13" t="s">
        <v>309</v>
      </c>
      <c r="C246" s="13" t="s">
        <v>56</v>
      </c>
      <c r="D246" s="13" t="s">
        <v>57</v>
      </c>
      <c r="E246" s="13" t="n">
        <v>2</v>
      </c>
      <c r="F246" s="13" t="s">
        <v>73</v>
      </c>
    </row>
    <row r="247" customFormat="false" ht="15" hidden="false" customHeight="false" outlineLevel="0" collapsed="false">
      <c r="A247" s="12" t="n">
        <v>46010</v>
      </c>
      <c r="B247" s="13" t="s">
        <v>310</v>
      </c>
      <c r="C247" s="13" t="s">
        <v>39</v>
      </c>
      <c r="D247" s="13" t="s">
        <v>40</v>
      </c>
      <c r="E247" s="13" t="n">
        <v>3</v>
      </c>
      <c r="F247" s="13" t="s">
        <v>63</v>
      </c>
    </row>
    <row r="248" customFormat="false" ht="15" hidden="false" customHeight="false" outlineLevel="0" collapsed="false">
      <c r="A248" s="12" t="n">
        <v>46013</v>
      </c>
      <c r="B248" s="13" t="s">
        <v>311</v>
      </c>
      <c r="C248" s="13" t="s">
        <v>36</v>
      </c>
      <c r="D248" s="13" t="s">
        <v>37</v>
      </c>
      <c r="E248" s="13" t="n">
        <v>8</v>
      </c>
      <c r="F248" s="13" t="s">
        <v>63</v>
      </c>
    </row>
    <row r="249" customFormat="false" ht="15" hidden="false" customHeight="false" outlineLevel="0" collapsed="false">
      <c r="A249" s="12" t="n">
        <v>46013</v>
      </c>
      <c r="B249" s="13" t="s">
        <v>312</v>
      </c>
      <c r="C249" s="13" t="s">
        <v>39</v>
      </c>
      <c r="D249" s="13" t="s">
        <v>40</v>
      </c>
      <c r="E249" s="13" t="n">
        <v>3</v>
      </c>
      <c r="F249" s="13" t="s">
        <v>63</v>
      </c>
    </row>
    <row r="250" customFormat="false" ht="15" hidden="false" customHeight="false" outlineLevel="0" collapsed="false">
      <c r="A250" s="12" t="n">
        <v>46013</v>
      </c>
      <c r="B250" s="13" t="s">
        <v>313</v>
      </c>
      <c r="C250" s="13" t="s">
        <v>42</v>
      </c>
      <c r="D250" s="13" t="s">
        <v>43</v>
      </c>
      <c r="E250" s="13" t="n">
        <v>4</v>
      </c>
      <c r="F250" s="13" t="s">
        <v>70</v>
      </c>
    </row>
    <row r="251" customFormat="false" ht="15" hidden="false" customHeight="false" outlineLevel="0" collapsed="false">
      <c r="A251" s="12" t="n">
        <v>46013</v>
      </c>
      <c r="B251" s="13" t="s">
        <v>314</v>
      </c>
      <c r="C251" s="13" t="s">
        <v>45</v>
      </c>
      <c r="D251" s="13" t="s">
        <v>46</v>
      </c>
      <c r="E251" s="13" t="n">
        <v>4</v>
      </c>
      <c r="F251" s="13" t="s">
        <v>63</v>
      </c>
    </row>
    <row r="252" customFormat="false" ht="15" hidden="false" customHeight="false" outlineLevel="0" collapsed="false">
      <c r="A252" s="12" t="n">
        <v>46014</v>
      </c>
      <c r="B252" s="13" t="s">
        <v>315</v>
      </c>
      <c r="C252" s="13" t="s">
        <v>39</v>
      </c>
      <c r="D252" s="13" t="s">
        <v>40</v>
      </c>
      <c r="E252" s="13" t="n">
        <v>5</v>
      </c>
      <c r="F252" s="13" t="s">
        <v>63</v>
      </c>
    </row>
    <row r="253" customFormat="false" ht="15" hidden="false" customHeight="false" outlineLevel="0" collapsed="false">
      <c r="A253" s="12" t="n">
        <v>46014</v>
      </c>
      <c r="B253" s="13" t="s">
        <v>316</v>
      </c>
      <c r="C253" s="13" t="s">
        <v>42</v>
      </c>
      <c r="D253" s="13" t="s">
        <v>43</v>
      </c>
      <c r="E253" s="13" t="n">
        <v>7</v>
      </c>
      <c r="F253" s="13" t="s">
        <v>70</v>
      </c>
    </row>
    <row r="254" customFormat="false" ht="15" hidden="false" customHeight="false" outlineLevel="0" collapsed="false">
      <c r="A254" s="12" t="n">
        <v>46014</v>
      </c>
      <c r="B254" s="13" t="s">
        <v>317</v>
      </c>
      <c r="C254" s="13" t="s">
        <v>45</v>
      </c>
      <c r="D254" s="13" t="s">
        <v>46</v>
      </c>
      <c r="E254" s="13" t="n">
        <v>4</v>
      </c>
      <c r="F254" s="13" t="s">
        <v>63</v>
      </c>
    </row>
    <row r="255" customFormat="false" ht="15" hidden="false" customHeight="false" outlineLevel="0" collapsed="false">
      <c r="A255" s="12" t="n">
        <v>46015</v>
      </c>
      <c r="B255" s="13" t="s">
        <v>318</v>
      </c>
      <c r="C255" s="13" t="s">
        <v>36</v>
      </c>
      <c r="D255" s="13" t="s">
        <v>37</v>
      </c>
      <c r="E255" s="13" t="n">
        <v>10</v>
      </c>
      <c r="F255" s="13" t="s">
        <v>63</v>
      </c>
    </row>
    <row r="256" customFormat="false" ht="15" hidden="false" customHeight="false" outlineLevel="0" collapsed="false">
      <c r="A256" s="12" t="n">
        <v>46015</v>
      </c>
      <c r="B256" s="13" t="s">
        <v>319</v>
      </c>
      <c r="C256" s="13" t="s">
        <v>36</v>
      </c>
      <c r="D256" s="13" t="s">
        <v>37</v>
      </c>
      <c r="E256" s="13" t="n">
        <v>4</v>
      </c>
      <c r="F256" s="13" t="s">
        <v>63</v>
      </c>
    </row>
    <row r="257" customFormat="false" ht="15" hidden="false" customHeight="false" outlineLevel="0" collapsed="false">
      <c r="A257" s="12" t="n">
        <v>46015</v>
      </c>
      <c r="B257" s="13" t="s">
        <v>320</v>
      </c>
      <c r="C257" s="13" t="s">
        <v>39</v>
      </c>
      <c r="D257" s="13" t="s">
        <v>40</v>
      </c>
      <c r="E257" s="13" t="n">
        <v>8</v>
      </c>
      <c r="F257" s="13" t="s">
        <v>63</v>
      </c>
    </row>
    <row r="258" customFormat="false" ht="15" hidden="false" customHeight="false" outlineLevel="0" collapsed="false">
      <c r="A258" s="12" t="n">
        <v>46015</v>
      </c>
      <c r="B258" s="13" t="s">
        <v>321</v>
      </c>
      <c r="C258" s="13" t="s">
        <v>42</v>
      </c>
      <c r="D258" s="13" t="s">
        <v>43</v>
      </c>
      <c r="E258" s="13" t="n">
        <v>3</v>
      </c>
      <c r="F258" s="13" t="s">
        <v>70</v>
      </c>
    </row>
    <row r="259" customFormat="false" ht="15" hidden="false" customHeight="false" outlineLevel="0" collapsed="false">
      <c r="A259" s="12" t="n">
        <v>46024</v>
      </c>
      <c r="B259" s="13" t="s">
        <v>322</v>
      </c>
      <c r="C259" s="13" t="s">
        <v>36</v>
      </c>
      <c r="D259" s="13" t="s">
        <v>37</v>
      </c>
      <c r="E259" s="13" t="n">
        <v>2</v>
      </c>
      <c r="F259" s="13" t="s">
        <v>63</v>
      </c>
    </row>
    <row r="260" customFormat="false" ht="15" hidden="false" customHeight="false" outlineLevel="0" collapsed="false">
      <c r="A260" s="12" t="n">
        <v>46024</v>
      </c>
      <c r="B260" s="13" t="s">
        <v>323</v>
      </c>
      <c r="C260" s="13" t="s">
        <v>36</v>
      </c>
      <c r="D260" s="13" t="s">
        <v>37</v>
      </c>
      <c r="E260" s="13" t="n">
        <v>3</v>
      </c>
      <c r="F260" s="13" t="s">
        <v>63</v>
      </c>
    </row>
    <row r="261" customFormat="false" ht="15" hidden="false" customHeight="false" outlineLevel="0" collapsed="false">
      <c r="A261" s="12" t="n">
        <v>46024</v>
      </c>
      <c r="B261" s="13" t="s">
        <v>324</v>
      </c>
      <c r="C261" s="13" t="s">
        <v>39</v>
      </c>
      <c r="D261" s="13" t="s">
        <v>40</v>
      </c>
      <c r="E261" s="13" t="n">
        <v>6</v>
      </c>
      <c r="F261" s="13" t="s">
        <v>73</v>
      </c>
    </row>
    <row r="262" customFormat="false" ht="15" hidden="false" customHeight="false" outlineLevel="0" collapsed="false">
      <c r="A262" s="12" t="n">
        <v>46024</v>
      </c>
      <c r="B262" s="13" t="s">
        <v>325</v>
      </c>
      <c r="C262" s="13" t="s">
        <v>42</v>
      </c>
      <c r="D262" s="13" t="s">
        <v>43</v>
      </c>
      <c r="E262" s="13" t="n">
        <v>2</v>
      </c>
      <c r="F262" s="13" t="s">
        <v>70</v>
      </c>
    </row>
    <row r="263" customFormat="false" ht="15" hidden="false" customHeight="false" outlineLevel="0" collapsed="false">
      <c r="A263" s="12" t="n">
        <v>46024</v>
      </c>
      <c r="B263" s="13" t="s">
        <v>326</v>
      </c>
      <c r="C263" s="13" t="s">
        <v>45</v>
      </c>
      <c r="D263" s="13" t="s">
        <v>46</v>
      </c>
      <c r="E263" s="13" t="n">
        <v>4</v>
      </c>
      <c r="F263" s="13" t="s">
        <v>63</v>
      </c>
    </row>
    <row r="264" customFormat="false" ht="15" hidden="false" customHeight="false" outlineLevel="0" collapsed="false">
      <c r="A264" s="12" t="n">
        <v>46027</v>
      </c>
      <c r="B264" s="13" t="s">
        <v>327</v>
      </c>
      <c r="C264" s="13" t="s">
        <v>36</v>
      </c>
      <c r="D264" s="13" t="s">
        <v>37</v>
      </c>
      <c r="E264" s="13" t="n">
        <v>8</v>
      </c>
      <c r="F264" s="13" t="s">
        <v>63</v>
      </c>
    </row>
    <row r="265" customFormat="false" ht="15" hidden="false" customHeight="false" outlineLevel="0" collapsed="false">
      <c r="A265" s="12" t="n">
        <v>46027</v>
      </c>
      <c r="B265" s="13" t="s">
        <v>328</v>
      </c>
      <c r="C265" s="13" t="s">
        <v>36</v>
      </c>
      <c r="D265" s="13" t="s">
        <v>37</v>
      </c>
      <c r="E265" s="13" t="n">
        <v>6</v>
      </c>
      <c r="F265" s="13" t="s">
        <v>63</v>
      </c>
    </row>
    <row r="266" customFormat="false" ht="15" hidden="false" customHeight="false" outlineLevel="0" collapsed="false">
      <c r="A266" s="12" t="n">
        <v>46027</v>
      </c>
      <c r="B266" s="13" t="s">
        <v>329</v>
      </c>
      <c r="C266" s="13" t="s">
        <v>39</v>
      </c>
      <c r="D266" s="13" t="s">
        <v>40</v>
      </c>
      <c r="E266" s="13" t="n">
        <v>8</v>
      </c>
      <c r="F266" s="13" t="s">
        <v>63</v>
      </c>
    </row>
    <row r="267" customFormat="false" ht="15" hidden="false" customHeight="false" outlineLevel="0" collapsed="false">
      <c r="A267" s="12" t="n">
        <v>46027</v>
      </c>
      <c r="B267" s="13" t="s">
        <v>330</v>
      </c>
      <c r="C267" s="13" t="s">
        <v>42</v>
      </c>
      <c r="D267" s="13" t="s">
        <v>43</v>
      </c>
      <c r="E267" s="13" t="n">
        <v>3</v>
      </c>
      <c r="F267" s="13" t="s">
        <v>70</v>
      </c>
    </row>
    <row r="268" customFormat="false" ht="15" hidden="false" customHeight="false" outlineLevel="0" collapsed="false">
      <c r="A268" s="12" t="n">
        <v>46027</v>
      </c>
      <c r="B268" s="13" t="s">
        <v>331</v>
      </c>
      <c r="C268" s="13" t="s">
        <v>45</v>
      </c>
      <c r="D268" s="13" t="s">
        <v>46</v>
      </c>
      <c r="E268" s="13" t="n">
        <v>2</v>
      </c>
      <c r="F268" s="13" t="s">
        <v>63</v>
      </c>
    </row>
    <row r="269" customFormat="false" ht="15" hidden="false" customHeight="false" outlineLevel="0" collapsed="false">
      <c r="A269" s="12" t="n">
        <v>46027</v>
      </c>
      <c r="B269" s="13" t="s">
        <v>332</v>
      </c>
      <c r="C269" s="13" t="s">
        <v>48</v>
      </c>
      <c r="D269" s="13" t="s">
        <v>49</v>
      </c>
      <c r="E269" s="13" t="n">
        <v>6</v>
      </c>
      <c r="F269" s="13" t="s">
        <v>73</v>
      </c>
    </row>
    <row r="270" customFormat="false" ht="15" hidden="false" customHeight="false" outlineLevel="0" collapsed="false">
      <c r="A270" s="12" t="n">
        <v>46028</v>
      </c>
      <c r="B270" s="13" t="s">
        <v>333</v>
      </c>
      <c r="C270" s="13" t="s">
        <v>36</v>
      </c>
      <c r="D270" s="13" t="s">
        <v>37</v>
      </c>
      <c r="E270" s="13" t="n">
        <v>3</v>
      </c>
      <c r="F270" s="13" t="s">
        <v>63</v>
      </c>
    </row>
    <row r="271" customFormat="false" ht="15" hidden="false" customHeight="false" outlineLevel="0" collapsed="false">
      <c r="A271" s="12" t="n">
        <v>46028</v>
      </c>
      <c r="B271" s="13" t="s">
        <v>334</v>
      </c>
      <c r="C271" s="13" t="s">
        <v>36</v>
      </c>
      <c r="D271" s="13" t="s">
        <v>37</v>
      </c>
      <c r="E271" s="13" t="n">
        <v>4</v>
      </c>
      <c r="F271" s="13" t="s">
        <v>63</v>
      </c>
    </row>
    <row r="272" customFormat="false" ht="15" hidden="false" customHeight="false" outlineLevel="0" collapsed="false">
      <c r="A272" s="12" t="n">
        <v>46028</v>
      </c>
      <c r="B272" s="13" t="s">
        <v>335</v>
      </c>
      <c r="C272" s="13" t="s">
        <v>36</v>
      </c>
      <c r="D272" s="13" t="s">
        <v>37</v>
      </c>
      <c r="E272" s="13" t="n">
        <v>4</v>
      </c>
      <c r="F272" s="13" t="s">
        <v>63</v>
      </c>
    </row>
    <row r="273" customFormat="false" ht="15" hidden="false" customHeight="false" outlineLevel="0" collapsed="false">
      <c r="A273" s="12" t="n">
        <v>46028</v>
      </c>
      <c r="B273" s="13" t="s">
        <v>336</v>
      </c>
      <c r="C273" s="13" t="s">
        <v>39</v>
      </c>
      <c r="D273" s="13" t="s">
        <v>40</v>
      </c>
      <c r="E273" s="13" t="n">
        <v>5</v>
      </c>
      <c r="F273" s="13" t="s">
        <v>63</v>
      </c>
    </row>
    <row r="274" customFormat="false" ht="15" hidden="false" customHeight="false" outlineLevel="0" collapsed="false">
      <c r="A274" s="12" t="n">
        <v>46028</v>
      </c>
      <c r="B274" s="13" t="s">
        <v>337</v>
      </c>
      <c r="C274" s="13" t="s">
        <v>42</v>
      </c>
      <c r="D274" s="13" t="s">
        <v>43</v>
      </c>
      <c r="E274" s="13" t="n">
        <v>2</v>
      </c>
      <c r="F274" s="13" t="s">
        <v>70</v>
      </c>
    </row>
    <row r="275" customFormat="false" ht="15" hidden="false" customHeight="false" outlineLevel="0" collapsed="false">
      <c r="A275" s="12" t="n">
        <v>46028</v>
      </c>
      <c r="B275" s="13" t="s">
        <v>338</v>
      </c>
      <c r="C275" s="13" t="s">
        <v>53</v>
      </c>
      <c r="D275" s="13" t="s">
        <v>54</v>
      </c>
      <c r="E275" s="13" t="n">
        <v>2</v>
      </c>
      <c r="F275" s="13" t="s">
        <v>73</v>
      </c>
    </row>
    <row r="276" customFormat="false" ht="15" hidden="false" customHeight="false" outlineLevel="0" collapsed="false">
      <c r="A276" s="12" t="n">
        <v>46028</v>
      </c>
      <c r="B276" s="13" t="s">
        <v>339</v>
      </c>
      <c r="C276" s="13" t="s">
        <v>56</v>
      </c>
      <c r="D276" s="13" t="s">
        <v>57</v>
      </c>
      <c r="E276" s="13" t="n">
        <v>1</v>
      </c>
      <c r="F276" s="13" t="s">
        <v>73</v>
      </c>
    </row>
    <row r="277" customFormat="false" ht="15" hidden="false" customHeight="false" outlineLevel="0" collapsed="false">
      <c r="A277" s="12" t="n">
        <v>46029</v>
      </c>
      <c r="B277" s="13" t="s">
        <v>340</v>
      </c>
      <c r="C277" s="13" t="s">
        <v>36</v>
      </c>
      <c r="D277" s="13" t="s">
        <v>37</v>
      </c>
      <c r="E277" s="13" t="n">
        <v>8</v>
      </c>
      <c r="F277" s="13" t="s">
        <v>63</v>
      </c>
    </row>
    <row r="278" customFormat="false" ht="15" hidden="false" customHeight="false" outlineLevel="0" collapsed="false">
      <c r="A278" s="12" t="n">
        <v>46029</v>
      </c>
      <c r="B278" s="13" t="s">
        <v>341</v>
      </c>
      <c r="C278" s="13" t="s">
        <v>39</v>
      </c>
      <c r="D278" s="13" t="s">
        <v>40</v>
      </c>
      <c r="E278" s="13" t="n">
        <v>9</v>
      </c>
      <c r="F278" s="13" t="s">
        <v>73</v>
      </c>
    </row>
    <row r="279" customFormat="false" ht="15" hidden="false" customHeight="false" outlineLevel="0" collapsed="false">
      <c r="A279" s="12" t="n">
        <v>46029</v>
      </c>
      <c r="B279" s="13" t="s">
        <v>342</v>
      </c>
      <c r="C279" s="13" t="s">
        <v>45</v>
      </c>
      <c r="D279" s="13" t="s">
        <v>46</v>
      </c>
      <c r="E279" s="13" t="n">
        <v>4</v>
      </c>
      <c r="F279" s="13" t="s">
        <v>63</v>
      </c>
    </row>
    <row r="280" customFormat="false" ht="15" hidden="false" customHeight="false" outlineLevel="0" collapsed="false">
      <c r="A280" s="12" t="n">
        <v>46030</v>
      </c>
      <c r="B280" s="13" t="s">
        <v>343</v>
      </c>
      <c r="C280" s="13" t="s">
        <v>36</v>
      </c>
      <c r="D280" s="13" t="s">
        <v>37</v>
      </c>
      <c r="E280" s="13" t="n">
        <v>3</v>
      </c>
      <c r="F280" s="13" t="s">
        <v>63</v>
      </c>
    </row>
    <row r="281" customFormat="false" ht="15" hidden="false" customHeight="false" outlineLevel="0" collapsed="false">
      <c r="A281" s="12" t="n">
        <v>46030</v>
      </c>
      <c r="B281" s="13" t="s">
        <v>344</v>
      </c>
      <c r="C281" s="13" t="s">
        <v>36</v>
      </c>
      <c r="D281" s="13" t="s">
        <v>37</v>
      </c>
      <c r="E281" s="13" t="n">
        <v>5</v>
      </c>
      <c r="F281" s="13" t="s">
        <v>63</v>
      </c>
    </row>
    <row r="282" customFormat="false" ht="15" hidden="false" customHeight="false" outlineLevel="0" collapsed="false">
      <c r="A282" s="12" t="n">
        <v>46030</v>
      </c>
      <c r="B282" s="13" t="s">
        <v>345</v>
      </c>
      <c r="C282" s="13" t="s">
        <v>39</v>
      </c>
      <c r="D282" s="13" t="s">
        <v>40</v>
      </c>
      <c r="E282" s="13" t="n">
        <v>8</v>
      </c>
      <c r="F282" s="13" t="s">
        <v>73</v>
      </c>
    </row>
    <row r="283" customFormat="false" ht="15" hidden="false" customHeight="false" outlineLevel="0" collapsed="false">
      <c r="A283" s="12" t="n">
        <v>46030</v>
      </c>
      <c r="B283" s="13" t="s">
        <v>346</v>
      </c>
      <c r="C283" s="13" t="s">
        <v>42</v>
      </c>
      <c r="D283" s="13" t="s">
        <v>43</v>
      </c>
      <c r="E283" s="13" t="n">
        <v>5</v>
      </c>
      <c r="F283" s="13" t="s">
        <v>70</v>
      </c>
    </row>
    <row r="284" customFormat="false" ht="15" hidden="false" customHeight="false" outlineLevel="0" collapsed="false">
      <c r="A284" s="12" t="n">
        <v>46030</v>
      </c>
      <c r="B284" s="13" t="s">
        <v>347</v>
      </c>
      <c r="C284" s="13" t="s">
        <v>45</v>
      </c>
      <c r="D284" s="13" t="s">
        <v>46</v>
      </c>
      <c r="E284" s="13" t="n">
        <v>2</v>
      </c>
      <c r="F284" s="13" t="s">
        <v>63</v>
      </c>
    </row>
    <row r="285" customFormat="false" ht="15" hidden="false" customHeight="false" outlineLevel="0" collapsed="false">
      <c r="A285" s="12" t="n">
        <v>46030</v>
      </c>
      <c r="B285" s="13" t="s">
        <v>348</v>
      </c>
      <c r="C285" s="13" t="s">
        <v>50</v>
      </c>
      <c r="D285" s="13" t="s">
        <v>51</v>
      </c>
      <c r="E285" s="13" t="n">
        <v>1</v>
      </c>
      <c r="F285" s="13" t="s">
        <v>63</v>
      </c>
    </row>
    <row r="286" customFormat="false" ht="15" hidden="false" customHeight="false" outlineLevel="0" collapsed="false">
      <c r="A286" s="12" t="n">
        <v>46031</v>
      </c>
      <c r="B286" s="13" t="s">
        <v>349</v>
      </c>
      <c r="C286" s="13" t="s">
        <v>39</v>
      </c>
      <c r="D286" s="13" t="s">
        <v>40</v>
      </c>
      <c r="E286" s="13" t="n">
        <v>5</v>
      </c>
      <c r="F286" s="13" t="s">
        <v>63</v>
      </c>
    </row>
    <row r="287" customFormat="false" ht="15" hidden="false" customHeight="false" outlineLevel="0" collapsed="false">
      <c r="A287" s="12" t="n">
        <v>46031</v>
      </c>
      <c r="B287" s="13" t="s">
        <v>350</v>
      </c>
      <c r="C287" s="13" t="s">
        <v>42</v>
      </c>
      <c r="D287" s="13" t="s">
        <v>43</v>
      </c>
      <c r="E287" s="13" t="n">
        <v>4</v>
      </c>
      <c r="F287" s="13" t="s">
        <v>70</v>
      </c>
    </row>
    <row r="288" customFormat="false" ht="15" hidden="false" customHeight="false" outlineLevel="0" collapsed="false">
      <c r="A288" s="12" t="n">
        <v>46031</v>
      </c>
      <c r="B288" s="13" t="s">
        <v>351</v>
      </c>
      <c r="C288" s="13" t="s">
        <v>45</v>
      </c>
      <c r="D288" s="13" t="s">
        <v>46</v>
      </c>
      <c r="E288" s="13" t="n">
        <v>2</v>
      </c>
      <c r="F288" s="13" t="s">
        <v>63</v>
      </c>
    </row>
    <row r="289" customFormat="false" ht="15" hidden="false" customHeight="false" outlineLevel="0" collapsed="false">
      <c r="A289" s="12" t="n">
        <v>46031</v>
      </c>
      <c r="B289" s="13" t="s">
        <v>352</v>
      </c>
      <c r="C289" s="13" t="s">
        <v>48</v>
      </c>
      <c r="D289" s="13" t="s">
        <v>49</v>
      </c>
      <c r="E289" s="13" t="n">
        <v>4</v>
      </c>
      <c r="F289" s="13" t="s">
        <v>73</v>
      </c>
    </row>
    <row r="290" customFormat="false" ht="15" hidden="false" customHeight="false" outlineLevel="0" collapsed="false">
      <c r="A290" s="12" t="n">
        <v>46034</v>
      </c>
      <c r="B290" s="13" t="s">
        <v>353</v>
      </c>
      <c r="C290" s="13" t="s">
        <v>36</v>
      </c>
      <c r="D290" s="13" t="s">
        <v>37</v>
      </c>
      <c r="E290" s="13" t="n">
        <v>8</v>
      </c>
      <c r="F290" s="13" t="s">
        <v>63</v>
      </c>
    </row>
    <row r="291" customFormat="false" ht="15" hidden="false" customHeight="false" outlineLevel="0" collapsed="false">
      <c r="A291" s="12" t="n">
        <v>46034</v>
      </c>
      <c r="B291" s="13" t="s">
        <v>354</v>
      </c>
      <c r="C291" s="13" t="s">
        <v>36</v>
      </c>
      <c r="D291" s="13" t="s">
        <v>37</v>
      </c>
      <c r="E291" s="13" t="n">
        <v>8</v>
      </c>
      <c r="F291" s="13" t="s">
        <v>63</v>
      </c>
    </row>
    <row r="292" customFormat="false" ht="15" hidden="false" customHeight="false" outlineLevel="0" collapsed="false">
      <c r="A292" s="12" t="n">
        <v>46034</v>
      </c>
      <c r="B292" s="13" t="s">
        <v>355</v>
      </c>
      <c r="C292" s="13" t="s">
        <v>39</v>
      </c>
      <c r="D292" s="13" t="s">
        <v>40</v>
      </c>
      <c r="E292" s="13" t="n">
        <v>5</v>
      </c>
      <c r="F292" s="13" t="s">
        <v>63</v>
      </c>
    </row>
    <row r="293" customFormat="false" ht="15" hidden="false" customHeight="false" outlineLevel="0" collapsed="false">
      <c r="A293" s="12" t="n">
        <v>46034</v>
      </c>
      <c r="B293" s="13" t="s">
        <v>356</v>
      </c>
      <c r="C293" s="13" t="s">
        <v>45</v>
      </c>
      <c r="D293" s="13" t="s">
        <v>46</v>
      </c>
      <c r="E293" s="13" t="n">
        <v>2</v>
      </c>
      <c r="F293" s="13" t="s">
        <v>63</v>
      </c>
    </row>
    <row r="294" customFormat="false" ht="15" hidden="false" customHeight="false" outlineLevel="0" collapsed="false">
      <c r="A294" s="12" t="n">
        <v>46034</v>
      </c>
      <c r="B294" s="13" t="s">
        <v>357</v>
      </c>
      <c r="C294" s="13" t="s">
        <v>53</v>
      </c>
      <c r="D294" s="13" t="s">
        <v>54</v>
      </c>
      <c r="E294" s="13" t="n">
        <v>1</v>
      </c>
      <c r="F294" s="13" t="s">
        <v>73</v>
      </c>
    </row>
    <row r="295" customFormat="false" ht="15" hidden="false" customHeight="false" outlineLevel="0" collapsed="false">
      <c r="A295" s="12" t="n">
        <v>46035</v>
      </c>
      <c r="B295" s="13" t="s">
        <v>358</v>
      </c>
      <c r="C295" s="13" t="s">
        <v>36</v>
      </c>
      <c r="D295" s="13" t="s">
        <v>37</v>
      </c>
      <c r="E295" s="13" t="n">
        <v>2</v>
      </c>
      <c r="F295" s="13" t="s">
        <v>63</v>
      </c>
    </row>
    <row r="296" customFormat="false" ht="15" hidden="false" customHeight="false" outlineLevel="0" collapsed="false">
      <c r="A296" s="12" t="n">
        <v>46035</v>
      </c>
      <c r="B296" s="13" t="s">
        <v>359</v>
      </c>
      <c r="C296" s="13" t="s">
        <v>39</v>
      </c>
      <c r="D296" s="13" t="s">
        <v>40</v>
      </c>
      <c r="E296" s="13" t="n">
        <v>3</v>
      </c>
      <c r="F296" s="13" t="s">
        <v>63</v>
      </c>
    </row>
    <row r="297" customFormat="false" ht="15" hidden="false" customHeight="false" outlineLevel="0" collapsed="false">
      <c r="A297" s="12" t="n">
        <v>46035</v>
      </c>
      <c r="B297" s="13" t="s">
        <v>360</v>
      </c>
      <c r="C297" s="13" t="s">
        <v>42</v>
      </c>
      <c r="D297" s="13" t="s">
        <v>43</v>
      </c>
      <c r="E297" s="13" t="n">
        <v>3</v>
      </c>
      <c r="F297" s="13" t="s">
        <v>70</v>
      </c>
    </row>
    <row r="298" customFormat="false" ht="15" hidden="false" customHeight="false" outlineLevel="0" collapsed="false">
      <c r="A298" s="12" t="n">
        <v>46035</v>
      </c>
      <c r="B298" s="13" t="s">
        <v>361</v>
      </c>
      <c r="C298" s="13" t="s">
        <v>53</v>
      </c>
      <c r="D298" s="13" t="s">
        <v>54</v>
      </c>
      <c r="E298" s="13" t="n">
        <v>2</v>
      </c>
      <c r="F298" s="13" t="s">
        <v>73</v>
      </c>
    </row>
    <row r="299" customFormat="false" ht="15" hidden="false" customHeight="false" outlineLevel="0" collapsed="false">
      <c r="A299" s="12" t="n">
        <v>46036</v>
      </c>
      <c r="B299" s="13" t="s">
        <v>362</v>
      </c>
      <c r="C299" s="13" t="s">
        <v>36</v>
      </c>
      <c r="D299" s="13" t="s">
        <v>37</v>
      </c>
      <c r="E299" s="13" t="n">
        <v>3</v>
      </c>
      <c r="F299" s="13" t="s">
        <v>63</v>
      </c>
    </row>
    <row r="300" customFormat="false" ht="15" hidden="false" customHeight="false" outlineLevel="0" collapsed="false">
      <c r="A300" s="12" t="n">
        <v>46036</v>
      </c>
      <c r="B300" s="13" t="s">
        <v>363</v>
      </c>
      <c r="C300" s="13" t="s">
        <v>42</v>
      </c>
      <c r="D300" s="13" t="s">
        <v>43</v>
      </c>
      <c r="E300" s="13" t="n">
        <v>3</v>
      </c>
      <c r="F300" s="13" t="s">
        <v>70</v>
      </c>
    </row>
    <row r="301" customFormat="false" ht="15" hidden="false" customHeight="false" outlineLevel="0" collapsed="false">
      <c r="A301" s="12" t="n">
        <v>46036</v>
      </c>
      <c r="B301" s="13" t="s">
        <v>364</v>
      </c>
      <c r="C301" s="13" t="s">
        <v>45</v>
      </c>
      <c r="D301" s="13" t="s">
        <v>46</v>
      </c>
      <c r="E301" s="13" t="n">
        <v>3</v>
      </c>
      <c r="F301" s="13" t="s">
        <v>63</v>
      </c>
    </row>
    <row r="302" customFormat="false" ht="15" hidden="false" customHeight="false" outlineLevel="0" collapsed="false">
      <c r="A302" s="12" t="n">
        <v>46036</v>
      </c>
      <c r="B302" s="13" t="s">
        <v>365</v>
      </c>
      <c r="C302" s="13" t="s">
        <v>48</v>
      </c>
      <c r="D302" s="13" t="s">
        <v>49</v>
      </c>
      <c r="E302" s="13" t="n">
        <v>2</v>
      </c>
      <c r="F302" s="13" t="s">
        <v>73</v>
      </c>
    </row>
    <row r="303" customFormat="false" ht="15" hidden="false" customHeight="false" outlineLevel="0" collapsed="false">
      <c r="A303" s="12" t="n">
        <v>46037</v>
      </c>
      <c r="B303" s="13" t="s">
        <v>366</v>
      </c>
      <c r="C303" s="13" t="s">
        <v>36</v>
      </c>
      <c r="D303" s="13" t="s">
        <v>37</v>
      </c>
      <c r="E303" s="13" t="n">
        <v>5</v>
      </c>
      <c r="F303" s="13" t="s">
        <v>63</v>
      </c>
    </row>
    <row r="304" customFormat="false" ht="15" hidden="false" customHeight="false" outlineLevel="0" collapsed="false">
      <c r="A304" s="12" t="n">
        <v>46037</v>
      </c>
      <c r="B304" s="13" t="s">
        <v>367</v>
      </c>
      <c r="C304" s="13" t="s">
        <v>36</v>
      </c>
      <c r="D304" s="13" t="s">
        <v>37</v>
      </c>
      <c r="E304" s="13" t="n">
        <v>4</v>
      </c>
      <c r="F304" s="13" t="s">
        <v>63</v>
      </c>
    </row>
    <row r="305" customFormat="false" ht="15" hidden="false" customHeight="false" outlineLevel="0" collapsed="false">
      <c r="A305" s="12" t="n">
        <v>46037</v>
      </c>
      <c r="B305" s="13" t="s">
        <v>368</v>
      </c>
      <c r="C305" s="13" t="s">
        <v>39</v>
      </c>
      <c r="D305" s="13" t="s">
        <v>40</v>
      </c>
      <c r="E305" s="13" t="n">
        <v>7</v>
      </c>
      <c r="F305" s="13" t="s">
        <v>63</v>
      </c>
    </row>
    <row r="306" customFormat="false" ht="15" hidden="false" customHeight="false" outlineLevel="0" collapsed="false">
      <c r="A306" s="12" t="n">
        <v>46037</v>
      </c>
      <c r="B306" s="13" t="s">
        <v>369</v>
      </c>
      <c r="C306" s="13" t="s">
        <v>42</v>
      </c>
      <c r="D306" s="13" t="s">
        <v>43</v>
      </c>
      <c r="E306" s="13" t="n">
        <v>1</v>
      </c>
      <c r="F306" s="13" t="s">
        <v>70</v>
      </c>
    </row>
    <row r="307" customFormat="false" ht="15" hidden="false" customHeight="false" outlineLevel="0" collapsed="false">
      <c r="A307" s="12" t="n">
        <v>46037</v>
      </c>
      <c r="B307" s="13" t="s">
        <v>370</v>
      </c>
      <c r="C307" s="13" t="s">
        <v>45</v>
      </c>
      <c r="D307" s="13" t="s">
        <v>46</v>
      </c>
      <c r="E307" s="13" t="n">
        <v>4</v>
      </c>
      <c r="F307" s="13" t="s">
        <v>63</v>
      </c>
    </row>
    <row r="308" customFormat="false" ht="15" hidden="false" customHeight="false" outlineLevel="0" collapsed="false">
      <c r="A308" s="12" t="n">
        <v>46037</v>
      </c>
      <c r="B308" s="13" t="s">
        <v>371</v>
      </c>
      <c r="C308" s="13" t="s">
        <v>48</v>
      </c>
      <c r="D308" s="13" t="s">
        <v>49</v>
      </c>
      <c r="E308" s="13" t="n">
        <v>6</v>
      </c>
      <c r="F308" s="13" t="s">
        <v>73</v>
      </c>
    </row>
    <row r="309" customFormat="false" ht="15" hidden="false" customHeight="false" outlineLevel="0" collapsed="false">
      <c r="A309" s="12" t="n">
        <v>46038</v>
      </c>
      <c r="B309" s="13" t="s">
        <v>372</v>
      </c>
      <c r="C309" s="13" t="s">
        <v>36</v>
      </c>
      <c r="D309" s="13" t="s">
        <v>37</v>
      </c>
      <c r="E309" s="13" t="n">
        <v>4</v>
      </c>
      <c r="F309" s="13" t="s">
        <v>63</v>
      </c>
    </row>
    <row r="310" customFormat="false" ht="15" hidden="false" customHeight="false" outlineLevel="0" collapsed="false">
      <c r="A310" s="12" t="n">
        <v>46038</v>
      </c>
      <c r="B310" s="13" t="s">
        <v>373</v>
      </c>
      <c r="C310" s="13" t="s">
        <v>36</v>
      </c>
      <c r="D310" s="13" t="s">
        <v>37</v>
      </c>
      <c r="E310" s="13" t="n">
        <v>6</v>
      </c>
      <c r="F310" s="13" t="s">
        <v>63</v>
      </c>
    </row>
    <row r="311" customFormat="false" ht="15" hidden="false" customHeight="false" outlineLevel="0" collapsed="false">
      <c r="A311" s="12" t="n">
        <v>46038</v>
      </c>
      <c r="B311" s="13" t="s">
        <v>374</v>
      </c>
      <c r="C311" s="13" t="s">
        <v>39</v>
      </c>
      <c r="D311" s="13" t="s">
        <v>40</v>
      </c>
      <c r="E311" s="13" t="n">
        <v>9</v>
      </c>
      <c r="F311" s="13" t="s">
        <v>63</v>
      </c>
    </row>
    <row r="312" customFormat="false" ht="15" hidden="false" customHeight="false" outlineLevel="0" collapsed="false">
      <c r="A312" s="12" t="n">
        <v>46038</v>
      </c>
      <c r="B312" s="13" t="s">
        <v>375</v>
      </c>
      <c r="C312" s="13" t="s">
        <v>42</v>
      </c>
      <c r="D312" s="13" t="s">
        <v>43</v>
      </c>
      <c r="E312" s="13" t="n">
        <v>2</v>
      </c>
      <c r="F312" s="13" t="s">
        <v>70</v>
      </c>
    </row>
    <row r="313" customFormat="false" ht="15" hidden="false" customHeight="false" outlineLevel="0" collapsed="false">
      <c r="A313" s="12" t="n">
        <v>46038</v>
      </c>
      <c r="B313" s="13" t="s">
        <v>376</v>
      </c>
      <c r="C313" s="13" t="s">
        <v>48</v>
      </c>
      <c r="D313" s="13" t="s">
        <v>49</v>
      </c>
      <c r="E313" s="13" t="n">
        <v>4</v>
      </c>
      <c r="F313" s="13" t="s">
        <v>73</v>
      </c>
    </row>
    <row r="314" customFormat="false" ht="15" hidden="false" customHeight="false" outlineLevel="0" collapsed="false">
      <c r="A314" s="12" t="n">
        <v>46041</v>
      </c>
      <c r="B314" s="13" t="s">
        <v>377</v>
      </c>
      <c r="C314" s="13" t="s">
        <v>36</v>
      </c>
      <c r="D314" s="13" t="s">
        <v>37</v>
      </c>
      <c r="E314" s="13" t="n">
        <v>6</v>
      </c>
      <c r="F314" s="13" t="s">
        <v>63</v>
      </c>
    </row>
    <row r="315" customFormat="false" ht="15" hidden="false" customHeight="false" outlineLevel="0" collapsed="false">
      <c r="A315" s="12" t="n">
        <v>46041</v>
      </c>
      <c r="B315" s="13" t="s">
        <v>378</v>
      </c>
      <c r="C315" s="13" t="s">
        <v>36</v>
      </c>
      <c r="D315" s="13" t="s">
        <v>37</v>
      </c>
      <c r="E315" s="13" t="n">
        <v>2</v>
      </c>
      <c r="F315" s="13" t="s">
        <v>63</v>
      </c>
    </row>
    <row r="316" customFormat="false" ht="15" hidden="false" customHeight="false" outlineLevel="0" collapsed="false">
      <c r="A316" s="12" t="n">
        <v>46041</v>
      </c>
      <c r="B316" s="13" t="s">
        <v>379</v>
      </c>
      <c r="C316" s="13" t="s">
        <v>39</v>
      </c>
      <c r="D316" s="13" t="s">
        <v>40</v>
      </c>
      <c r="E316" s="13" t="n">
        <v>2</v>
      </c>
      <c r="F316" s="13" t="s">
        <v>63</v>
      </c>
    </row>
    <row r="317" customFormat="false" ht="15" hidden="false" customHeight="false" outlineLevel="0" collapsed="false">
      <c r="A317" s="12" t="n">
        <v>46041</v>
      </c>
      <c r="B317" s="13" t="s">
        <v>380</v>
      </c>
      <c r="C317" s="13" t="s">
        <v>42</v>
      </c>
      <c r="D317" s="13" t="s">
        <v>43</v>
      </c>
      <c r="E317" s="13" t="n">
        <v>3</v>
      </c>
      <c r="F317" s="13" t="s">
        <v>70</v>
      </c>
    </row>
    <row r="318" customFormat="false" ht="15" hidden="false" customHeight="false" outlineLevel="0" collapsed="false">
      <c r="A318" s="12" t="n">
        <v>46041</v>
      </c>
      <c r="B318" s="13" t="s">
        <v>381</v>
      </c>
      <c r="C318" s="13" t="s">
        <v>45</v>
      </c>
      <c r="D318" s="13" t="s">
        <v>46</v>
      </c>
      <c r="E318" s="13" t="n">
        <v>3</v>
      </c>
      <c r="F318" s="13" t="s">
        <v>63</v>
      </c>
    </row>
    <row r="319" customFormat="false" ht="15" hidden="false" customHeight="false" outlineLevel="0" collapsed="false">
      <c r="A319" s="12" t="n">
        <v>46042</v>
      </c>
      <c r="B319" s="13" t="s">
        <v>382</v>
      </c>
      <c r="C319" s="13" t="s">
        <v>36</v>
      </c>
      <c r="D319" s="13" t="s">
        <v>37</v>
      </c>
      <c r="E319" s="13" t="n">
        <v>4</v>
      </c>
      <c r="F319" s="13" t="s">
        <v>63</v>
      </c>
    </row>
    <row r="320" customFormat="false" ht="15" hidden="false" customHeight="false" outlineLevel="0" collapsed="false">
      <c r="A320" s="12" t="n">
        <v>46042</v>
      </c>
      <c r="B320" s="13" t="s">
        <v>383</v>
      </c>
      <c r="C320" s="13" t="s">
        <v>39</v>
      </c>
      <c r="D320" s="13" t="s">
        <v>40</v>
      </c>
      <c r="E320" s="13" t="n">
        <v>5</v>
      </c>
      <c r="F320" s="13" t="s">
        <v>73</v>
      </c>
    </row>
    <row r="321" customFormat="false" ht="15" hidden="false" customHeight="false" outlineLevel="0" collapsed="false">
      <c r="A321" s="12" t="n">
        <v>46042</v>
      </c>
      <c r="B321" s="13" t="s">
        <v>384</v>
      </c>
      <c r="C321" s="13" t="s">
        <v>45</v>
      </c>
      <c r="D321" s="13" t="s">
        <v>46</v>
      </c>
      <c r="E321" s="13" t="n">
        <v>4</v>
      </c>
      <c r="F321" s="13" t="s">
        <v>63</v>
      </c>
    </row>
    <row r="322" customFormat="false" ht="15" hidden="false" customHeight="false" outlineLevel="0" collapsed="false">
      <c r="A322" s="12" t="n">
        <v>46043</v>
      </c>
      <c r="B322" s="13" t="s">
        <v>385</v>
      </c>
      <c r="C322" s="13" t="s">
        <v>36</v>
      </c>
      <c r="D322" s="13" t="s">
        <v>37</v>
      </c>
      <c r="E322" s="13" t="n">
        <v>5</v>
      </c>
      <c r="F322" s="13" t="s">
        <v>63</v>
      </c>
    </row>
    <row r="323" customFormat="false" ht="15" hidden="false" customHeight="false" outlineLevel="0" collapsed="false">
      <c r="A323" s="12" t="n">
        <v>46043</v>
      </c>
      <c r="B323" s="13" t="s">
        <v>386</v>
      </c>
      <c r="C323" s="13" t="s">
        <v>39</v>
      </c>
      <c r="D323" s="13" t="s">
        <v>40</v>
      </c>
      <c r="E323" s="13" t="n">
        <v>4</v>
      </c>
      <c r="F323" s="13" t="s">
        <v>63</v>
      </c>
    </row>
    <row r="324" customFormat="false" ht="15" hidden="false" customHeight="false" outlineLevel="0" collapsed="false">
      <c r="A324" s="12" t="n">
        <v>46043</v>
      </c>
      <c r="B324" s="13" t="s">
        <v>387</v>
      </c>
      <c r="C324" s="13" t="s">
        <v>42</v>
      </c>
      <c r="D324" s="13" t="s">
        <v>43</v>
      </c>
      <c r="E324" s="13" t="n">
        <v>6</v>
      </c>
      <c r="F324" s="13" t="s">
        <v>70</v>
      </c>
    </row>
    <row r="325" customFormat="false" ht="15" hidden="false" customHeight="false" outlineLevel="0" collapsed="false">
      <c r="A325" s="12" t="n">
        <v>46044</v>
      </c>
      <c r="B325" s="13" t="s">
        <v>388</v>
      </c>
      <c r="C325" s="13" t="s">
        <v>36</v>
      </c>
      <c r="D325" s="13" t="s">
        <v>37</v>
      </c>
      <c r="E325" s="13" t="n">
        <v>6</v>
      </c>
      <c r="F325" s="13" t="s">
        <v>63</v>
      </c>
    </row>
    <row r="326" customFormat="false" ht="15" hidden="false" customHeight="false" outlineLevel="0" collapsed="false">
      <c r="A326" s="12" t="n">
        <v>46044</v>
      </c>
      <c r="B326" s="13" t="s">
        <v>389</v>
      </c>
      <c r="C326" s="13" t="s">
        <v>39</v>
      </c>
      <c r="D326" s="13" t="s">
        <v>40</v>
      </c>
      <c r="E326" s="13" t="n">
        <v>11</v>
      </c>
      <c r="F326" s="13" t="s">
        <v>73</v>
      </c>
    </row>
    <row r="327" customFormat="false" ht="15" hidden="false" customHeight="false" outlineLevel="0" collapsed="false">
      <c r="A327" s="12" t="n">
        <v>46044</v>
      </c>
      <c r="B327" s="13" t="s">
        <v>390</v>
      </c>
      <c r="C327" s="13" t="s">
        <v>42</v>
      </c>
      <c r="D327" s="13" t="s">
        <v>43</v>
      </c>
      <c r="E327" s="13" t="n">
        <v>3</v>
      </c>
      <c r="F327" s="13" t="s">
        <v>70</v>
      </c>
    </row>
    <row r="328" customFormat="false" ht="15" hidden="false" customHeight="false" outlineLevel="0" collapsed="false">
      <c r="A328" s="12" t="n">
        <v>46044</v>
      </c>
      <c r="B328" s="13" t="s">
        <v>391</v>
      </c>
      <c r="C328" s="13" t="s">
        <v>45</v>
      </c>
      <c r="D328" s="13" t="s">
        <v>46</v>
      </c>
      <c r="E328" s="13" t="n">
        <v>4</v>
      </c>
      <c r="F328" s="13" t="s">
        <v>63</v>
      </c>
    </row>
    <row r="329" customFormat="false" ht="15" hidden="false" customHeight="false" outlineLevel="0" collapsed="false">
      <c r="A329" s="12" t="n">
        <v>46045</v>
      </c>
      <c r="B329" s="13" t="s">
        <v>392</v>
      </c>
      <c r="C329" s="13" t="s">
        <v>36</v>
      </c>
      <c r="D329" s="13" t="s">
        <v>37</v>
      </c>
      <c r="E329" s="13" t="n">
        <v>3</v>
      </c>
      <c r="F329" s="13" t="s">
        <v>63</v>
      </c>
    </row>
    <row r="330" customFormat="false" ht="15" hidden="false" customHeight="false" outlineLevel="0" collapsed="false">
      <c r="A330" s="12" t="n">
        <v>46045</v>
      </c>
      <c r="B330" s="13" t="s">
        <v>393</v>
      </c>
      <c r="C330" s="13" t="s">
        <v>39</v>
      </c>
      <c r="D330" s="13" t="s">
        <v>40</v>
      </c>
      <c r="E330" s="13" t="n">
        <v>3</v>
      </c>
      <c r="F330" s="13" t="s">
        <v>63</v>
      </c>
    </row>
    <row r="331" customFormat="false" ht="15" hidden="false" customHeight="false" outlineLevel="0" collapsed="false">
      <c r="A331" s="12" t="n">
        <v>46045</v>
      </c>
      <c r="B331" s="13" t="s">
        <v>394</v>
      </c>
      <c r="C331" s="13" t="s">
        <v>42</v>
      </c>
      <c r="D331" s="13" t="s">
        <v>43</v>
      </c>
      <c r="E331" s="13" t="n">
        <v>3</v>
      </c>
      <c r="F331" s="13" t="s">
        <v>70</v>
      </c>
    </row>
    <row r="332" customFormat="false" ht="15" hidden="false" customHeight="false" outlineLevel="0" collapsed="false">
      <c r="A332" s="12" t="n">
        <v>46045</v>
      </c>
      <c r="B332" s="13" t="s">
        <v>395</v>
      </c>
      <c r="C332" s="13" t="s">
        <v>56</v>
      </c>
      <c r="D332" s="13" t="s">
        <v>57</v>
      </c>
      <c r="E332" s="13" t="n">
        <v>1</v>
      </c>
      <c r="F332" s="13" t="s">
        <v>73</v>
      </c>
    </row>
    <row r="333" customFormat="false" ht="15" hidden="false" customHeight="false" outlineLevel="0" collapsed="false">
      <c r="A333" s="12" t="n">
        <v>46048</v>
      </c>
      <c r="B333" s="13" t="s">
        <v>396</v>
      </c>
      <c r="C333" s="13" t="s">
        <v>36</v>
      </c>
      <c r="D333" s="13" t="s">
        <v>37</v>
      </c>
      <c r="E333" s="13" t="n">
        <v>8</v>
      </c>
      <c r="F333" s="13" t="s">
        <v>63</v>
      </c>
    </row>
    <row r="334" customFormat="false" ht="15" hidden="false" customHeight="false" outlineLevel="0" collapsed="false">
      <c r="A334" s="12" t="n">
        <v>46048</v>
      </c>
      <c r="B334" s="13" t="s">
        <v>397</v>
      </c>
      <c r="C334" s="13" t="s">
        <v>36</v>
      </c>
      <c r="D334" s="13" t="s">
        <v>37</v>
      </c>
      <c r="E334" s="13" t="n">
        <v>5</v>
      </c>
      <c r="F334" s="13" t="s">
        <v>63</v>
      </c>
    </row>
    <row r="335" customFormat="false" ht="15" hidden="false" customHeight="false" outlineLevel="0" collapsed="false">
      <c r="A335" s="12" t="n">
        <v>46048</v>
      </c>
      <c r="B335" s="13" t="s">
        <v>398</v>
      </c>
      <c r="C335" s="13" t="s">
        <v>39</v>
      </c>
      <c r="D335" s="13" t="s">
        <v>40</v>
      </c>
      <c r="E335" s="13" t="n">
        <v>4</v>
      </c>
      <c r="F335" s="13" t="s">
        <v>63</v>
      </c>
    </row>
    <row r="336" customFormat="false" ht="15" hidden="false" customHeight="false" outlineLevel="0" collapsed="false">
      <c r="A336" s="12" t="n">
        <v>46048</v>
      </c>
      <c r="B336" s="13" t="s">
        <v>399</v>
      </c>
      <c r="C336" s="13" t="s">
        <v>42</v>
      </c>
      <c r="D336" s="13" t="s">
        <v>43</v>
      </c>
      <c r="E336" s="13" t="n">
        <v>5</v>
      </c>
      <c r="F336" s="13" t="s">
        <v>70</v>
      </c>
    </row>
    <row r="337" customFormat="false" ht="15" hidden="false" customHeight="false" outlineLevel="0" collapsed="false">
      <c r="A337" s="12" t="n">
        <v>46049</v>
      </c>
      <c r="B337" s="13" t="s">
        <v>400</v>
      </c>
      <c r="C337" s="13" t="s">
        <v>39</v>
      </c>
      <c r="D337" s="13" t="s">
        <v>40</v>
      </c>
      <c r="E337" s="13" t="n">
        <v>7</v>
      </c>
      <c r="F337" s="13" t="s">
        <v>63</v>
      </c>
    </row>
    <row r="338" customFormat="false" ht="15" hidden="false" customHeight="false" outlineLevel="0" collapsed="false">
      <c r="A338" s="12" t="n">
        <v>46049</v>
      </c>
      <c r="B338" s="13" t="s">
        <v>401</v>
      </c>
      <c r="C338" s="13" t="s">
        <v>42</v>
      </c>
      <c r="D338" s="13" t="s">
        <v>43</v>
      </c>
      <c r="E338" s="13" t="n">
        <v>6</v>
      </c>
      <c r="F338" s="13" t="s">
        <v>70</v>
      </c>
    </row>
    <row r="339" customFormat="false" ht="15" hidden="false" customHeight="false" outlineLevel="0" collapsed="false">
      <c r="A339" s="12" t="n">
        <v>46049</v>
      </c>
      <c r="B339" s="13" t="s">
        <v>402</v>
      </c>
      <c r="C339" s="13" t="s">
        <v>45</v>
      </c>
      <c r="D339" s="13" t="s">
        <v>46</v>
      </c>
      <c r="E339" s="13" t="n">
        <v>1</v>
      </c>
      <c r="F339" s="13" t="s">
        <v>63</v>
      </c>
    </row>
    <row r="340" customFormat="false" ht="15" hidden="false" customHeight="false" outlineLevel="0" collapsed="false">
      <c r="A340" s="12" t="n">
        <v>46050</v>
      </c>
      <c r="B340" s="13" t="s">
        <v>403</v>
      </c>
      <c r="C340" s="13" t="s">
        <v>36</v>
      </c>
      <c r="D340" s="13" t="s">
        <v>37</v>
      </c>
      <c r="E340" s="13" t="n">
        <v>10</v>
      </c>
      <c r="F340" s="13" t="s">
        <v>63</v>
      </c>
    </row>
    <row r="341" customFormat="false" ht="15" hidden="false" customHeight="false" outlineLevel="0" collapsed="false">
      <c r="A341" s="12" t="n">
        <v>46050</v>
      </c>
      <c r="B341" s="13" t="s">
        <v>404</v>
      </c>
      <c r="C341" s="13" t="s">
        <v>36</v>
      </c>
      <c r="D341" s="13" t="s">
        <v>37</v>
      </c>
      <c r="E341" s="13" t="n">
        <v>5</v>
      </c>
      <c r="F341" s="13" t="s">
        <v>63</v>
      </c>
    </row>
    <row r="342" customFormat="false" ht="15" hidden="false" customHeight="false" outlineLevel="0" collapsed="false">
      <c r="A342" s="12" t="n">
        <v>46050</v>
      </c>
      <c r="B342" s="13" t="s">
        <v>405</v>
      </c>
      <c r="C342" s="13" t="s">
        <v>36</v>
      </c>
      <c r="D342" s="13" t="s">
        <v>37</v>
      </c>
      <c r="E342" s="13" t="n">
        <v>2</v>
      </c>
      <c r="F342" s="13" t="s">
        <v>63</v>
      </c>
    </row>
    <row r="343" customFormat="false" ht="15" hidden="false" customHeight="false" outlineLevel="0" collapsed="false">
      <c r="A343" s="12" t="n">
        <v>46050</v>
      </c>
      <c r="B343" s="13" t="s">
        <v>406</v>
      </c>
      <c r="C343" s="13" t="s">
        <v>39</v>
      </c>
      <c r="D343" s="13" t="s">
        <v>40</v>
      </c>
      <c r="E343" s="13" t="n">
        <v>7</v>
      </c>
      <c r="F343" s="13" t="s">
        <v>63</v>
      </c>
    </row>
    <row r="344" customFormat="false" ht="15" hidden="false" customHeight="false" outlineLevel="0" collapsed="false">
      <c r="A344" s="12" t="n">
        <v>46050</v>
      </c>
      <c r="B344" s="13" t="s">
        <v>407</v>
      </c>
      <c r="C344" s="13" t="s">
        <v>42</v>
      </c>
      <c r="D344" s="13" t="s">
        <v>43</v>
      </c>
      <c r="E344" s="13" t="n">
        <v>3</v>
      </c>
      <c r="F344" s="13" t="s">
        <v>70</v>
      </c>
    </row>
    <row r="345" customFormat="false" ht="15" hidden="false" customHeight="false" outlineLevel="0" collapsed="false">
      <c r="A345" s="12" t="n">
        <v>46050</v>
      </c>
      <c r="B345" s="13" t="s">
        <v>408</v>
      </c>
      <c r="C345" s="13" t="s">
        <v>45</v>
      </c>
      <c r="D345" s="13" t="s">
        <v>46</v>
      </c>
      <c r="E345" s="13" t="n">
        <v>2</v>
      </c>
      <c r="F345" s="13" t="s">
        <v>63</v>
      </c>
    </row>
    <row r="346" customFormat="false" ht="15" hidden="false" customHeight="false" outlineLevel="0" collapsed="false">
      <c r="A346" s="12" t="n">
        <v>46050</v>
      </c>
      <c r="B346" s="13" t="s">
        <v>409</v>
      </c>
      <c r="C346" s="13" t="s">
        <v>53</v>
      </c>
      <c r="D346" s="13" t="s">
        <v>54</v>
      </c>
      <c r="E346" s="13" t="n">
        <v>2</v>
      </c>
      <c r="F346" s="13" t="s">
        <v>73</v>
      </c>
    </row>
    <row r="347" customFormat="false" ht="15" hidden="false" customHeight="false" outlineLevel="0" collapsed="false">
      <c r="A347" s="12" t="n">
        <v>46051</v>
      </c>
      <c r="B347" s="13" t="s">
        <v>410</v>
      </c>
      <c r="C347" s="13" t="s">
        <v>36</v>
      </c>
      <c r="D347" s="13" t="s">
        <v>37</v>
      </c>
      <c r="E347" s="13" t="n">
        <v>5</v>
      </c>
      <c r="F347" s="13" t="s">
        <v>63</v>
      </c>
    </row>
    <row r="348" customFormat="false" ht="15" hidden="false" customHeight="false" outlineLevel="0" collapsed="false">
      <c r="A348" s="12" t="n">
        <v>46051</v>
      </c>
      <c r="B348" s="13" t="s">
        <v>411</v>
      </c>
      <c r="C348" s="13" t="s">
        <v>36</v>
      </c>
      <c r="D348" s="13" t="s">
        <v>37</v>
      </c>
      <c r="E348" s="13" t="n">
        <v>10</v>
      </c>
      <c r="F348" s="13" t="s">
        <v>63</v>
      </c>
    </row>
    <row r="349" customFormat="false" ht="15" hidden="false" customHeight="false" outlineLevel="0" collapsed="false">
      <c r="A349" s="12" t="n">
        <v>46051</v>
      </c>
      <c r="B349" s="13" t="s">
        <v>412</v>
      </c>
      <c r="C349" s="13" t="s">
        <v>39</v>
      </c>
      <c r="D349" s="13" t="s">
        <v>40</v>
      </c>
      <c r="E349" s="13" t="n">
        <v>2</v>
      </c>
      <c r="F349" s="13" t="s">
        <v>63</v>
      </c>
    </row>
    <row r="350" customFormat="false" ht="15" hidden="false" customHeight="false" outlineLevel="0" collapsed="false">
      <c r="A350" s="12" t="n">
        <v>46051</v>
      </c>
      <c r="B350" s="13" t="s">
        <v>413</v>
      </c>
      <c r="C350" s="13" t="s">
        <v>48</v>
      </c>
      <c r="D350" s="13" t="s">
        <v>49</v>
      </c>
      <c r="E350" s="13" t="n">
        <v>4</v>
      </c>
      <c r="F350" s="13" t="s">
        <v>73</v>
      </c>
    </row>
    <row r="351" customFormat="false" ht="15" hidden="false" customHeight="false" outlineLevel="0" collapsed="false">
      <c r="A351" s="12" t="n">
        <v>46052</v>
      </c>
      <c r="B351" s="13" t="s">
        <v>414</v>
      </c>
      <c r="C351" s="13" t="s">
        <v>36</v>
      </c>
      <c r="D351" s="13" t="s">
        <v>37</v>
      </c>
      <c r="E351" s="13" t="n">
        <v>6</v>
      </c>
      <c r="F351" s="13" t="s">
        <v>63</v>
      </c>
    </row>
    <row r="352" customFormat="false" ht="15" hidden="false" customHeight="false" outlineLevel="0" collapsed="false">
      <c r="A352" s="12" t="n">
        <v>46052</v>
      </c>
      <c r="B352" s="13" t="s">
        <v>415</v>
      </c>
      <c r="C352" s="13" t="s">
        <v>36</v>
      </c>
      <c r="D352" s="13" t="s">
        <v>37</v>
      </c>
      <c r="E352" s="13" t="n">
        <v>4</v>
      </c>
      <c r="F352" s="13" t="s">
        <v>63</v>
      </c>
    </row>
    <row r="353" customFormat="false" ht="15" hidden="false" customHeight="false" outlineLevel="0" collapsed="false">
      <c r="A353" s="12" t="n">
        <v>46052</v>
      </c>
      <c r="B353" s="13" t="s">
        <v>416</v>
      </c>
      <c r="C353" s="13" t="s">
        <v>39</v>
      </c>
      <c r="D353" s="13" t="s">
        <v>40</v>
      </c>
      <c r="E353" s="13" t="n">
        <v>4</v>
      </c>
      <c r="F353" s="13" t="s">
        <v>63</v>
      </c>
    </row>
    <row r="354" customFormat="false" ht="15" hidden="false" customHeight="false" outlineLevel="0" collapsed="false">
      <c r="A354" s="12" t="n">
        <v>46052</v>
      </c>
      <c r="B354" s="13" t="s">
        <v>417</v>
      </c>
      <c r="C354" s="13" t="s">
        <v>42</v>
      </c>
      <c r="D354" s="13" t="s">
        <v>43</v>
      </c>
      <c r="E354" s="13" t="n">
        <v>4</v>
      </c>
      <c r="F354" s="13" t="s">
        <v>70</v>
      </c>
    </row>
    <row r="355" customFormat="false" ht="15" hidden="false" customHeight="false" outlineLevel="0" collapsed="false">
      <c r="A355" s="12" t="n">
        <v>46052</v>
      </c>
      <c r="B355" s="13" t="s">
        <v>418</v>
      </c>
      <c r="C355" s="13" t="s">
        <v>50</v>
      </c>
      <c r="D355" s="13" t="s">
        <v>51</v>
      </c>
      <c r="E355" s="13" t="n">
        <v>1</v>
      </c>
      <c r="F355" s="13" t="s">
        <v>63</v>
      </c>
    </row>
    <row r="356" customFormat="false" ht="15" hidden="false" customHeight="false" outlineLevel="0" collapsed="false">
      <c r="A356" s="12" t="n">
        <v>46052</v>
      </c>
      <c r="B356" s="13" t="s">
        <v>419</v>
      </c>
      <c r="C356" s="13" t="s">
        <v>53</v>
      </c>
      <c r="D356" s="13" t="s">
        <v>54</v>
      </c>
      <c r="E356" s="13" t="n">
        <v>2</v>
      </c>
      <c r="F356" s="13" t="s">
        <v>73</v>
      </c>
    </row>
    <row r="357" customFormat="false" ht="15" hidden="false" customHeight="false" outlineLevel="0" collapsed="false">
      <c r="A357" s="12" t="n">
        <v>46055</v>
      </c>
      <c r="B357" s="13" t="s">
        <v>420</v>
      </c>
      <c r="C357" s="13" t="s">
        <v>36</v>
      </c>
      <c r="D357" s="13" t="s">
        <v>37</v>
      </c>
      <c r="E357" s="13" t="n">
        <v>5</v>
      </c>
      <c r="F357" s="13" t="s">
        <v>63</v>
      </c>
    </row>
    <row r="358" customFormat="false" ht="15" hidden="false" customHeight="false" outlineLevel="0" collapsed="false">
      <c r="A358" s="12" t="n">
        <v>46055</v>
      </c>
      <c r="B358" s="13" t="s">
        <v>421</v>
      </c>
      <c r="C358" s="13" t="s">
        <v>36</v>
      </c>
      <c r="D358" s="13" t="s">
        <v>37</v>
      </c>
      <c r="E358" s="13" t="n">
        <v>2</v>
      </c>
      <c r="F358" s="13" t="s">
        <v>63</v>
      </c>
    </row>
    <row r="359" customFormat="false" ht="15" hidden="false" customHeight="false" outlineLevel="0" collapsed="false">
      <c r="A359" s="12" t="n">
        <v>46055</v>
      </c>
      <c r="B359" s="13" t="s">
        <v>422</v>
      </c>
      <c r="C359" s="13" t="s">
        <v>39</v>
      </c>
      <c r="D359" s="13" t="s">
        <v>40</v>
      </c>
      <c r="E359" s="13" t="n">
        <v>8</v>
      </c>
      <c r="F359" s="13" t="s">
        <v>73</v>
      </c>
    </row>
    <row r="360" customFormat="false" ht="15" hidden="false" customHeight="false" outlineLevel="0" collapsed="false">
      <c r="A360" s="12" t="n">
        <v>46055</v>
      </c>
      <c r="B360" s="13" t="s">
        <v>423</v>
      </c>
      <c r="C360" s="13" t="s">
        <v>42</v>
      </c>
      <c r="D360" s="13" t="s">
        <v>43</v>
      </c>
      <c r="E360" s="13" t="n">
        <v>3</v>
      </c>
      <c r="F360" s="13" t="s">
        <v>70</v>
      </c>
    </row>
    <row r="361" customFormat="false" ht="15" hidden="false" customHeight="false" outlineLevel="0" collapsed="false">
      <c r="A361" s="12" t="n">
        <v>46056</v>
      </c>
      <c r="B361" s="13" t="s">
        <v>424</v>
      </c>
      <c r="C361" s="13" t="s">
        <v>36</v>
      </c>
      <c r="D361" s="13" t="s">
        <v>37</v>
      </c>
      <c r="E361" s="13" t="n">
        <v>2</v>
      </c>
      <c r="F361" s="13" t="s">
        <v>63</v>
      </c>
    </row>
    <row r="362" customFormat="false" ht="15" hidden="false" customHeight="false" outlineLevel="0" collapsed="false">
      <c r="A362" s="12" t="n">
        <v>46056</v>
      </c>
      <c r="B362" s="13" t="s">
        <v>425</v>
      </c>
      <c r="C362" s="13" t="s">
        <v>36</v>
      </c>
      <c r="D362" s="13" t="s">
        <v>37</v>
      </c>
      <c r="E362" s="13" t="n">
        <v>9</v>
      </c>
      <c r="F362" s="13" t="s">
        <v>63</v>
      </c>
    </row>
    <row r="363" customFormat="false" ht="15" hidden="false" customHeight="false" outlineLevel="0" collapsed="false">
      <c r="A363" s="12" t="n">
        <v>46056</v>
      </c>
      <c r="B363" s="13" t="s">
        <v>426</v>
      </c>
      <c r="C363" s="13" t="s">
        <v>39</v>
      </c>
      <c r="D363" s="13" t="s">
        <v>40</v>
      </c>
      <c r="E363" s="13" t="n">
        <v>10</v>
      </c>
      <c r="F363" s="13" t="s">
        <v>63</v>
      </c>
    </row>
    <row r="364" customFormat="false" ht="15" hidden="false" customHeight="false" outlineLevel="0" collapsed="false">
      <c r="A364" s="12" t="n">
        <v>46056</v>
      </c>
      <c r="B364" s="13" t="s">
        <v>427</v>
      </c>
      <c r="C364" s="13" t="s">
        <v>45</v>
      </c>
      <c r="D364" s="13" t="s">
        <v>46</v>
      </c>
      <c r="E364" s="13" t="n">
        <v>2</v>
      </c>
      <c r="F364" s="13" t="s">
        <v>63</v>
      </c>
    </row>
    <row r="365" customFormat="false" ht="15" hidden="false" customHeight="false" outlineLevel="0" collapsed="false">
      <c r="A365" s="12" t="n">
        <v>46056</v>
      </c>
      <c r="B365" s="13" t="s">
        <v>428</v>
      </c>
      <c r="C365" s="13" t="s">
        <v>48</v>
      </c>
      <c r="D365" s="13" t="s">
        <v>49</v>
      </c>
      <c r="E365" s="13" t="n">
        <v>4</v>
      </c>
      <c r="F365" s="13" t="s">
        <v>73</v>
      </c>
    </row>
    <row r="366" customFormat="false" ht="15" hidden="false" customHeight="false" outlineLevel="0" collapsed="false">
      <c r="A366" s="12" t="n">
        <v>46057</v>
      </c>
      <c r="B366" s="13" t="s">
        <v>429</v>
      </c>
      <c r="C366" s="13" t="s">
        <v>39</v>
      </c>
      <c r="D366" s="13" t="s">
        <v>40</v>
      </c>
      <c r="E366" s="13" t="n">
        <v>6</v>
      </c>
      <c r="F366" s="13" t="s">
        <v>63</v>
      </c>
    </row>
    <row r="367" customFormat="false" ht="15" hidden="false" customHeight="false" outlineLevel="0" collapsed="false">
      <c r="A367" s="12" t="n">
        <v>46057</v>
      </c>
      <c r="B367" s="13" t="s">
        <v>430</v>
      </c>
      <c r="C367" s="13" t="s">
        <v>42</v>
      </c>
      <c r="D367" s="13" t="s">
        <v>43</v>
      </c>
      <c r="E367" s="13" t="n">
        <v>1</v>
      </c>
      <c r="F367" s="13" t="s">
        <v>70</v>
      </c>
    </row>
    <row r="368" customFormat="false" ht="15" hidden="false" customHeight="false" outlineLevel="0" collapsed="false">
      <c r="A368" s="12" t="n">
        <v>46057</v>
      </c>
      <c r="B368" s="13" t="s">
        <v>431</v>
      </c>
      <c r="C368" s="13" t="s">
        <v>48</v>
      </c>
      <c r="D368" s="13" t="s">
        <v>49</v>
      </c>
      <c r="E368" s="13" t="n">
        <v>4</v>
      </c>
      <c r="F368" s="13" t="s">
        <v>73</v>
      </c>
    </row>
    <row r="369" customFormat="false" ht="15" hidden="false" customHeight="false" outlineLevel="0" collapsed="false">
      <c r="A369" s="12" t="n">
        <v>46058</v>
      </c>
      <c r="B369" s="13" t="s">
        <v>432</v>
      </c>
      <c r="C369" s="13" t="s">
        <v>39</v>
      </c>
      <c r="D369" s="13" t="s">
        <v>40</v>
      </c>
      <c r="E369" s="13" t="n">
        <v>5</v>
      </c>
      <c r="F369" s="13" t="s">
        <v>63</v>
      </c>
    </row>
    <row r="370" customFormat="false" ht="15" hidden="false" customHeight="false" outlineLevel="0" collapsed="false">
      <c r="A370" s="12" t="n">
        <v>46058</v>
      </c>
      <c r="B370" s="13" t="s">
        <v>433</v>
      </c>
      <c r="C370" s="13" t="s">
        <v>42</v>
      </c>
      <c r="D370" s="13" t="s">
        <v>43</v>
      </c>
      <c r="E370" s="13" t="n">
        <v>4</v>
      </c>
      <c r="F370" s="13" t="s">
        <v>70</v>
      </c>
    </row>
    <row r="371" customFormat="false" ht="15" hidden="false" customHeight="false" outlineLevel="0" collapsed="false">
      <c r="A371" s="12" t="n">
        <v>46058</v>
      </c>
      <c r="B371" s="13" t="s">
        <v>434</v>
      </c>
      <c r="C371" s="13" t="s">
        <v>48</v>
      </c>
      <c r="D371" s="13" t="s">
        <v>49</v>
      </c>
      <c r="E371" s="13" t="n">
        <v>4</v>
      </c>
      <c r="F371" s="13" t="s">
        <v>73</v>
      </c>
    </row>
    <row r="372" customFormat="false" ht="15" hidden="false" customHeight="false" outlineLevel="0" collapsed="false">
      <c r="A372" s="12" t="n">
        <v>46059</v>
      </c>
      <c r="B372" s="13" t="s">
        <v>435</v>
      </c>
      <c r="C372" s="13" t="s">
        <v>39</v>
      </c>
      <c r="D372" s="13" t="s">
        <v>40</v>
      </c>
      <c r="E372" s="13" t="n">
        <v>9</v>
      </c>
      <c r="F372" s="13" t="s">
        <v>63</v>
      </c>
    </row>
    <row r="373" customFormat="false" ht="15" hidden="false" customHeight="false" outlineLevel="0" collapsed="false">
      <c r="A373" s="12" t="n">
        <v>46059</v>
      </c>
      <c r="B373" s="13" t="s">
        <v>436</v>
      </c>
      <c r="C373" s="13" t="s">
        <v>42</v>
      </c>
      <c r="D373" s="13" t="s">
        <v>43</v>
      </c>
      <c r="E373" s="13" t="n">
        <v>3</v>
      </c>
      <c r="F373" s="13" t="s">
        <v>70</v>
      </c>
    </row>
    <row r="374" customFormat="false" ht="15" hidden="false" customHeight="false" outlineLevel="0" collapsed="false">
      <c r="A374" s="12" t="n">
        <v>46059</v>
      </c>
      <c r="B374" s="13" t="s">
        <v>437</v>
      </c>
      <c r="C374" s="13" t="s">
        <v>50</v>
      </c>
      <c r="D374" s="13" t="s">
        <v>51</v>
      </c>
      <c r="E374" s="13" t="n">
        <v>3</v>
      </c>
      <c r="F374" s="13" t="s">
        <v>63</v>
      </c>
    </row>
    <row r="375" customFormat="false" ht="15" hidden="false" customHeight="false" outlineLevel="0" collapsed="false">
      <c r="A375" s="12" t="n">
        <v>46062</v>
      </c>
      <c r="B375" s="13" t="s">
        <v>438</v>
      </c>
      <c r="C375" s="13" t="s">
        <v>36</v>
      </c>
      <c r="D375" s="13" t="s">
        <v>37</v>
      </c>
      <c r="E375" s="13" t="n">
        <v>7</v>
      </c>
      <c r="F375" s="13" t="s">
        <v>63</v>
      </c>
    </row>
    <row r="376" customFormat="false" ht="15" hidden="false" customHeight="false" outlineLevel="0" collapsed="false">
      <c r="A376" s="12" t="n">
        <v>46062</v>
      </c>
      <c r="B376" s="13" t="s">
        <v>439</v>
      </c>
      <c r="C376" s="13" t="s">
        <v>39</v>
      </c>
      <c r="D376" s="13" t="s">
        <v>40</v>
      </c>
      <c r="E376" s="13" t="n">
        <v>7</v>
      </c>
      <c r="F376" s="13" t="s">
        <v>63</v>
      </c>
    </row>
    <row r="377" customFormat="false" ht="15" hidden="false" customHeight="false" outlineLevel="0" collapsed="false">
      <c r="A377" s="12" t="n">
        <v>46062</v>
      </c>
      <c r="B377" s="13" t="s">
        <v>440</v>
      </c>
      <c r="C377" s="13" t="s">
        <v>42</v>
      </c>
      <c r="D377" s="13" t="s">
        <v>43</v>
      </c>
      <c r="E377" s="13" t="n">
        <v>2</v>
      </c>
      <c r="F377" s="13" t="s">
        <v>70</v>
      </c>
    </row>
    <row r="378" customFormat="false" ht="15" hidden="false" customHeight="false" outlineLevel="0" collapsed="false">
      <c r="A378" s="12" t="n">
        <v>46063</v>
      </c>
      <c r="B378" s="13" t="s">
        <v>441</v>
      </c>
      <c r="C378" s="13" t="s">
        <v>36</v>
      </c>
      <c r="D378" s="13" t="s">
        <v>37</v>
      </c>
      <c r="E378" s="13" t="n">
        <v>6</v>
      </c>
      <c r="F378" s="13" t="s">
        <v>63</v>
      </c>
    </row>
    <row r="379" customFormat="false" ht="15" hidden="false" customHeight="false" outlineLevel="0" collapsed="false">
      <c r="A379" s="12" t="n">
        <v>46063</v>
      </c>
      <c r="B379" s="13" t="s">
        <v>442</v>
      </c>
      <c r="C379" s="13" t="s">
        <v>39</v>
      </c>
      <c r="D379" s="13" t="s">
        <v>40</v>
      </c>
      <c r="E379" s="13" t="n">
        <v>8</v>
      </c>
      <c r="F379" s="13" t="s">
        <v>73</v>
      </c>
    </row>
    <row r="380" customFormat="false" ht="15" hidden="false" customHeight="false" outlineLevel="0" collapsed="false">
      <c r="A380" s="12" t="n">
        <v>46063</v>
      </c>
      <c r="B380" s="13" t="s">
        <v>443</v>
      </c>
      <c r="C380" s="13" t="s">
        <v>42</v>
      </c>
      <c r="D380" s="13" t="s">
        <v>43</v>
      </c>
      <c r="E380" s="13" t="n">
        <v>2</v>
      </c>
      <c r="F380" s="13" t="s">
        <v>70</v>
      </c>
    </row>
    <row r="381" customFormat="false" ht="15" hidden="false" customHeight="false" outlineLevel="0" collapsed="false">
      <c r="A381" s="12" t="n">
        <v>46063</v>
      </c>
      <c r="B381" s="13" t="s">
        <v>444</v>
      </c>
      <c r="C381" s="13" t="s">
        <v>45</v>
      </c>
      <c r="D381" s="13" t="s">
        <v>46</v>
      </c>
      <c r="E381" s="13" t="n">
        <v>3</v>
      </c>
      <c r="F381" s="13" t="s">
        <v>63</v>
      </c>
    </row>
    <row r="382" customFormat="false" ht="15" hidden="false" customHeight="false" outlineLevel="0" collapsed="false">
      <c r="A382" s="12" t="n">
        <v>46063</v>
      </c>
      <c r="B382" s="13" t="s">
        <v>445</v>
      </c>
      <c r="C382" s="13" t="s">
        <v>56</v>
      </c>
      <c r="D382" s="13" t="s">
        <v>57</v>
      </c>
      <c r="E382" s="13" t="n">
        <v>2</v>
      </c>
      <c r="F382" s="13" t="s">
        <v>73</v>
      </c>
    </row>
    <row r="383" customFormat="false" ht="15" hidden="false" customHeight="false" outlineLevel="0" collapsed="false">
      <c r="A383" s="12" t="n">
        <v>46064</v>
      </c>
      <c r="B383" s="13" t="s">
        <v>446</v>
      </c>
      <c r="C383" s="13" t="s">
        <v>36</v>
      </c>
      <c r="D383" s="13" t="s">
        <v>37</v>
      </c>
      <c r="E383" s="13" t="n">
        <v>7</v>
      </c>
      <c r="F383" s="13" t="s">
        <v>63</v>
      </c>
    </row>
    <row r="384" customFormat="false" ht="15" hidden="false" customHeight="false" outlineLevel="0" collapsed="false">
      <c r="A384" s="12" t="n">
        <v>46064</v>
      </c>
      <c r="B384" s="13" t="s">
        <v>447</v>
      </c>
      <c r="C384" s="13" t="s">
        <v>36</v>
      </c>
      <c r="D384" s="13" t="s">
        <v>37</v>
      </c>
      <c r="E384" s="13" t="n">
        <v>5</v>
      </c>
      <c r="F384" s="13" t="s">
        <v>63</v>
      </c>
    </row>
    <row r="385" customFormat="false" ht="15" hidden="false" customHeight="false" outlineLevel="0" collapsed="false">
      <c r="A385" s="12" t="n">
        <v>46064</v>
      </c>
      <c r="B385" s="13" t="s">
        <v>448</v>
      </c>
      <c r="C385" s="13" t="s">
        <v>42</v>
      </c>
      <c r="D385" s="13" t="s">
        <v>43</v>
      </c>
      <c r="E385" s="13" t="n">
        <v>2</v>
      </c>
      <c r="F385" s="13" t="s">
        <v>70</v>
      </c>
    </row>
    <row r="386" customFormat="false" ht="15" hidden="false" customHeight="false" outlineLevel="0" collapsed="false">
      <c r="A386" s="12" t="n">
        <v>46064</v>
      </c>
      <c r="B386" s="13" t="s">
        <v>449</v>
      </c>
      <c r="C386" s="13" t="s">
        <v>45</v>
      </c>
      <c r="D386" s="13" t="s">
        <v>46</v>
      </c>
      <c r="E386" s="13" t="n">
        <v>1</v>
      </c>
      <c r="F386" s="13" t="s">
        <v>63</v>
      </c>
    </row>
    <row r="387" customFormat="false" ht="15" hidden="false" customHeight="false" outlineLevel="0" collapsed="false">
      <c r="A387" s="12" t="n">
        <v>46064</v>
      </c>
      <c r="B387" s="13" t="s">
        <v>450</v>
      </c>
      <c r="C387" s="13" t="s">
        <v>48</v>
      </c>
      <c r="D387" s="13" t="s">
        <v>49</v>
      </c>
      <c r="E387" s="13" t="n">
        <v>4</v>
      </c>
      <c r="F387" s="13" t="s">
        <v>73</v>
      </c>
    </row>
    <row r="388" customFormat="false" ht="15" hidden="false" customHeight="false" outlineLevel="0" collapsed="false">
      <c r="A388" s="12" t="n">
        <v>46065</v>
      </c>
      <c r="B388" s="13" t="s">
        <v>451</v>
      </c>
      <c r="C388" s="13" t="s">
        <v>36</v>
      </c>
      <c r="D388" s="13" t="s">
        <v>37</v>
      </c>
      <c r="E388" s="13" t="n">
        <v>7</v>
      </c>
      <c r="F388" s="13" t="s">
        <v>63</v>
      </c>
    </row>
    <row r="389" customFormat="false" ht="15" hidden="false" customHeight="false" outlineLevel="0" collapsed="false">
      <c r="A389" s="12" t="n">
        <v>46065</v>
      </c>
      <c r="B389" s="13" t="s">
        <v>452</v>
      </c>
      <c r="C389" s="13" t="s">
        <v>39</v>
      </c>
      <c r="D389" s="13" t="s">
        <v>40</v>
      </c>
      <c r="E389" s="13" t="n">
        <v>4</v>
      </c>
      <c r="F389" s="13" t="s">
        <v>73</v>
      </c>
    </row>
    <row r="390" customFormat="false" ht="15" hidden="false" customHeight="false" outlineLevel="0" collapsed="false">
      <c r="A390" s="12" t="n">
        <v>46065</v>
      </c>
      <c r="B390" s="13" t="s">
        <v>453</v>
      </c>
      <c r="C390" s="13" t="s">
        <v>42</v>
      </c>
      <c r="D390" s="13" t="s">
        <v>43</v>
      </c>
      <c r="E390" s="13" t="n">
        <v>6</v>
      </c>
      <c r="F390" s="13" t="s">
        <v>70</v>
      </c>
    </row>
    <row r="391" customFormat="false" ht="15" hidden="false" customHeight="false" outlineLevel="0" collapsed="false">
      <c r="A391" s="12" t="n">
        <v>46065</v>
      </c>
      <c r="B391" s="13" t="s">
        <v>454</v>
      </c>
      <c r="C391" s="13" t="s">
        <v>45</v>
      </c>
      <c r="D391" s="13" t="s">
        <v>46</v>
      </c>
      <c r="E391" s="13" t="n">
        <v>2</v>
      </c>
      <c r="F391" s="13" t="s">
        <v>63</v>
      </c>
    </row>
    <row r="392" customFormat="false" ht="15" hidden="false" customHeight="false" outlineLevel="0" collapsed="false">
      <c r="A392" s="12" t="n">
        <v>46066</v>
      </c>
      <c r="B392" s="13" t="s">
        <v>455</v>
      </c>
      <c r="C392" s="13" t="s">
        <v>36</v>
      </c>
      <c r="D392" s="13" t="s">
        <v>37</v>
      </c>
      <c r="E392" s="13" t="n">
        <v>2</v>
      </c>
      <c r="F392" s="13" t="s">
        <v>63</v>
      </c>
    </row>
    <row r="393" customFormat="false" ht="15" hidden="false" customHeight="false" outlineLevel="0" collapsed="false">
      <c r="A393" s="12" t="n">
        <v>46066</v>
      </c>
      <c r="B393" s="13" t="s">
        <v>456</v>
      </c>
      <c r="C393" s="13" t="s">
        <v>42</v>
      </c>
      <c r="D393" s="13" t="s">
        <v>43</v>
      </c>
      <c r="E393" s="13" t="n">
        <v>2</v>
      </c>
      <c r="F393" s="13" t="s">
        <v>70</v>
      </c>
    </row>
    <row r="394" customFormat="false" ht="15" hidden="false" customHeight="false" outlineLevel="0" collapsed="false">
      <c r="A394" s="12" t="n">
        <v>46066</v>
      </c>
      <c r="B394" s="13" t="s">
        <v>457</v>
      </c>
      <c r="C394" s="13" t="s">
        <v>53</v>
      </c>
      <c r="D394" s="13" t="s">
        <v>54</v>
      </c>
      <c r="E394" s="13" t="n">
        <v>1</v>
      </c>
      <c r="F394" s="13" t="s">
        <v>73</v>
      </c>
    </row>
    <row r="395" customFormat="false" ht="15" hidden="false" customHeight="false" outlineLevel="0" collapsed="false">
      <c r="A395" s="12" t="n">
        <v>46069</v>
      </c>
      <c r="B395" s="13" t="s">
        <v>458</v>
      </c>
      <c r="C395" s="13" t="s">
        <v>36</v>
      </c>
      <c r="D395" s="13" t="s">
        <v>37</v>
      </c>
      <c r="E395" s="13" t="n">
        <v>12</v>
      </c>
      <c r="F395" s="13" t="s">
        <v>63</v>
      </c>
    </row>
    <row r="396" customFormat="false" ht="15" hidden="false" customHeight="false" outlineLevel="0" collapsed="false">
      <c r="A396" s="12" t="n">
        <v>46069</v>
      </c>
      <c r="B396" s="13" t="s">
        <v>459</v>
      </c>
      <c r="C396" s="13" t="s">
        <v>36</v>
      </c>
      <c r="D396" s="13" t="s">
        <v>37</v>
      </c>
      <c r="E396" s="13" t="n">
        <v>9</v>
      </c>
      <c r="F396" s="13" t="s">
        <v>63</v>
      </c>
    </row>
    <row r="397" customFormat="false" ht="15" hidden="false" customHeight="false" outlineLevel="0" collapsed="false">
      <c r="A397" s="12" t="n">
        <v>46069</v>
      </c>
      <c r="B397" s="13" t="s">
        <v>460</v>
      </c>
      <c r="C397" s="13" t="s">
        <v>39</v>
      </c>
      <c r="D397" s="13" t="s">
        <v>40</v>
      </c>
      <c r="E397" s="13" t="n">
        <v>5</v>
      </c>
      <c r="F397" s="13" t="s">
        <v>73</v>
      </c>
    </row>
    <row r="398" customFormat="false" ht="15" hidden="false" customHeight="false" outlineLevel="0" collapsed="false">
      <c r="A398" s="12" t="n">
        <v>46069</v>
      </c>
      <c r="B398" s="13" t="s">
        <v>461</v>
      </c>
      <c r="C398" s="13" t="s">
        <v>42</v>
      </c>
      <c r="D398" s="13" t="s">
        <v>43</v>
      </c>
      <c r="E398" s="13" t="n">
        <v>4</v>
      </c>
      <c r="F398" s="13" t="s">
        <v>70</v>
      </c>
    </row>
    <row r="399" customFormat="false" ht="15" hidden="false" customHeight="false" outlineLevel="0" collapsed="false">
      <c r="A399" s="12" t="n">
        <v>46069</v>
      </c>
      <c r="B399" s="13" t="s">
        <v>462</v>
      </c>
      <c r="C399" s="13" t="s">
        <v>50</v>
      </c>
      <c r="D399" s="13" t="s">
        <v>51</v>
      </c>
      <c r="E399" s="13" t="n">
        <v>3</v>
      </c>
      <c r="F399" s="13" t="s">
        <v>63</v>
      </c>
    </row>
    <row r="400" customFormat="false" ht="15" hidden="false" customHeight="false" outlineLevel="0" collapsed="false">
      <c r="A400" s="12" t="n">
        <v>46070</v>
      </c>
      <c r="B400" s="13" t="s">
        <v>463</v>
      </c>
      <c r="C400" s="13" t="s">
        <v>36</v>
      </c>
      <c r="D400" s="13" t="s">
        <v>37</v>
      </c>
      <c r="E400" s="13" t="n">
        <v>5</v>
      </c>
      <c r="F400" s="13" t="s">
        <v>63</v>
      </c>
    </row>
    <row r="401" customFormat="false" ht="15" hidden="false" customHeight="false" outlineLevel="0" collapsed="false">
      <c r="A401" s="12" t="n">
        <v>46070</v>
      </c>
      <c r="B401" s="13" t="s">
        <v>464</v>
      </c>
      <c r="C401" s="13" t="s">
        <v>39</v>
      </c>
      <c r="D401" s="13" t="s">
        <v>40</v>
      </c>
      <c r="E401" s="13" t="n">
        <v>4</v>
      </c>
      <c r="F401" s="13" t="s">
        <v>73</v>
      </c>
    </row>
    <row r="402" customFormat="false" ht="15" hidden="false" customHeight="false" outlineLevel="0" collapsed="false">
      <c r="A402" s="12" t="n">
        <v>46070</v>
      </c>
      <c r="B402" s="13" t="s">
        <v>465</v>
      </c>
      <c r="C402" s="13" t="s">
        <v>42</v>
      </c>
      <c r="D402" s="13" t="s">
        <v>43</v>
      </c>
      <c r="E402" s="13" t="n">
        <v>3</v>
      </c>
      <c r="F402" s="13" t="s">
        <v>70</v>
      </c>
    </row>
    <row r="403" customFormat="false" ht="15" hidden="false" customHeight="false" outlineLevel="0" collapsed="false">
      <c r="A403" s="12" t="n">
        <v>46070</v>
      </c>
      <c r="B403" s="13" t="s">
        <v>466</v>
      </c>
      <c r="C403" s="13" t="s">
        <v>50</v>
      </c>
      <c r="D403" s="13" t="s">
        <v>51</v>
      </c>
      <c r="E403" s="13" t="n">
        <v>1</v>
      </c>
      <c r="F403" s="13" t="s">
        <v>63</v>
      </c>
    </row>
    <row r="404" customFormat="false" ht="15" hidden="false" customHeight="false" outlineLevel="0" collapsed="false">
      <c r="A404" s="12" t="n">
        <v>46071</v>
      </c>
      <c r="B404" s="13" t="s">
        <v>467</v>
      </c>
      <c r="C404" s="13" t="s">
        <v>36</v>
      </c>
      <c r="D404" s="13" t="s">
        <v>37</v>
      </c>
      <c r="E404" s="13" t="n">
        <v>2</v>
      </c>
      <c r="F404" s="13" t="s">
        <v>63</v>
      </c>
    </row>
    <row r="405" customFormat="false" ht="15" hidden="false" customHeight="false" outlineLevel="0" collapsed="false">
      <c r="A405" s="12" t="n">
        <v>46071</v>
      </c>
      <c r="B405" s="13" t="s">
        <v>468</v>
      </c>
      <c r="C405" s="13" t="s">
        <v>36</v>
      </c>
      <c r="D405" s="13" t="s">
        <v>37</v>
      </c>
      <c r="E405" s="13" t="n">
        <v>9</v>
      </c>
      <c r="F405" s="13" t="s">
        <v>63</v>
      </c>
    </row>
    <row r="406" customFormat="false" ht="15" hidden="false" customHeight="false" outlineLevel="0" collapsed="false">
      <c r="A406" s="12" t="n">
        <v>46071</v>
      </c>
      <c r="B406" s="13" t="s">
        <v>469</v>
      </c>
      <c r="C406" s="13" t="s">
        <v>39</v>
      </c>
      <c r="D406" s="13" t="s">
        <v>40</v>
      </c>
      <c r="E406" s="13" t="n">
        <v>6</v>
      </c>
      <c r="F406" s="13" t="s">
        <v>63</v>
      </c>
    </row>
    <row r="407" customFormat="false" ht="15" hidden="false" customHeight="false" outlineLevel="0" collapsed="false">
      <c r="A407" s="12" t="n">
        <v>46071</v>
      </c>
      <c r="B407" s="13" t="s">
        <v>470</v>
      </c>
      <c r="C407" s="13" t="s">
        <v>45</v>
      </c>
      <c r="D407" s="13" t="s">
        <v>46</v>
      </c>
      <c r="E407" s="13" t="n">
        <v>2</v>
      </c>
      <c r="F407" s="13" t="s">
        <v>63</v>
      </c>
    </row>
    <row r="408" customFormat="false" ht="15" hidden="false" customHeight="false" outlineLevel="0" collapsed="false">
      <c r="A408" s="12" t="n">
        <v>46071</v>
      </c>
      <c r="B408" s="13" t="s">
        <v>471</v>
      </c>
      <c r="C408" s="13" t="s">
        <v>48</v>
      </c>
      <c r="D408" s="13" t="s">
        <v>49</v>
      </c>
      <c r="E408" s="13" t="n">
        <v>2</v>
      </c>
      <c r="F408" s="13" t="s">
        <v>73</v>
      </c>
    </row>
    <row r="409" customFormat="false" ht="15" hidden="false" customHeight="false" outlineLevel="0" collapsed="false">
      <c r="A409" s="12" t="n">
        <v>46072</v>
      </c>
      <c r="B409" s="13" t="s">
        <v>472</v>
      </c>
      <c r="C409" s="13" t="s">
        <v>36</v>
      </c>
      <c r="D409" s="13" t="s">
        <v>37</v>
      </c>
      <c r="E409" s="13" t="n">
        <v>6</v>
      </c>
      <c r="F409" s="13" t="s">
        <v>63</v>
      </c>
    </row>
    <row r="410" customFormat="false" ht="15" hidden="false" customHeight="false" outlineLevel="0" collapsed="false">
      <c r="A410" s="12" t="n">
        <v>46072</v>
      </c>
      <c r="B410" s="13" t="s">
        <v>473</v>
      </c>
      <c r="C410" s="13" t="s">
        <v>36</v>
      </c>
      <c r="D410" s="13" t="s">
        <v>37</v>
      </c>
      <c r="E410" s="13" t="n">
        <v>9</v>
      </c>
      <c r="F410" s="13" t="s">
        <v>63</v>
      </c>
    </row>
    <row r="411" customFormat="false" ht="15" hidden="false" customHeight="false" outlineLevel="0" collapsed="false">
      <c r="A411" s="12" t="n">
        <v>46072</v>
      </c>
      <c r="B411" s="13" t="s">
        <v>474</v>
      </c>
      <c r="C411" s="13" t="s">
        <v>36</v>
      </c>
      <c r="D411" s="13" t="s">
        <v>37</v>
      </c>
      <c r="E411" s="13" t="n">
        <v>6</v>
      </c>
      <c r="F411" s="13" t="s">
        <v>63</v>
      </c>
    </row>
    <row r="412" customFormat="false" ht="15" hidden="false" customHeight="false" outlineLevel="0" collapsed="false">
      <c r="A412" s="12" t="n">
        <v>46072</v>
      </c>
      <c r="B412" s="13" t="s">
        <v>475</v>
      </c>
      <c r="C412" s="13" t="s">
        <v>42</v>
      </c>
      <c r="D412" s="13" t="s">
        <v>43</v>
      </c>
      <c r="E412" s="13" t="n">
        <v>3</v>
      </c>
      <c r="F412" s="13" t="s">
        <v>70</v>
      </c>
    </row>
    <row r="413" customFormat="false" ht="15" hidden="false" customHeight="false" outlineLevel="0" collapsed="false">
      <c r="A413" s="12" t="n">
        <v>46072</v>
      </c>
      <c r="B413" s="13" t="s">
        <v>476</v>
      </c>
      <c r="C413" s="13" t="s">
        <v>48</v>
      </c>
      <c r="D413" s="13" t="s">
        <v>49</v>
      </c>
      <c r="E413" s="13" t="n">
        <v>2</v>
      </c>
      <c r="F413" s="13" t="s">
        <v>73</v>
      </c>
    </row>
    <row r="414" customFormat="false" ht="15" hidden="false" customHeight="false" outlineLevel="0" collapsed="false">
      <c r="A414" s="12" t="n">
        <v>46073</v>
      </c>
      <c r="B414" s="13" t="s">
        <v>477</v>
      </c>
      <c r="C414" s="13" t="s">
        <v>36</v>
      </c>
      <c r="D414" s="13" t="s">
        <v>37</v>
      </c>
      <c r="E414" s="13" t="n">
        <v>7</v>
      </c>
      <c r="F414" s="13" t="s">
        <v>63</v>
      </c>
    </row>
    <row r="415" customFormat="false" ht="15" hidden="false" customHeight="false" outlineLevel="0" collapsed="false">
      <c r="A415" s="12" t="n">
        <v>46073</v>
      </c>
      <c r="B415" s="13" t="s">
        <v>478</v>
      </c>
      <c r="C415" s="13" t="s">
        <v>36</v>
      </c>
      <c r="D415" s="13" t="s">
        <v>37</v>
      </c>
      <c r="E415" s="13" t="n">
        <v>5</v>
      </c>
      <c r="F415" s="13" t="s">
        <v>63</v>
      </c>
    </row>
    <row r="416" customFormat="false" ht="15" hidden="false" customHeight="false" outlineLevel="0" collapsed="false">
      <c r="A416" s="12" t="n">
        <v>46073</v>
      </c>
      <c r="B416" s="13" t="s">
        <v>479</v>
      </c>
      <c r="C416" s="13" t="s">
        <v>36</v>
      </c>
      <c r="D416" s="13" t="s">
        <v>37</v>
      </c>
      <c r="E416" s="13" t="n">
        <v>5</v>
      </c>
      <c r="F416" s="13" t="s">
        <v>63</v>
      </c>
    </row>
    <row r="417" customFormat="false" ht="15" hidden="false" customHeight="false" outlineLevel="0" collapsed="false">
      <c r="A417" s="12" t="n">
        <v>46073</v>
      </c>
      <c r="B417" s="13" t="s">
        <v>480</v>
      </c>
      <c r="C417" s="13" t="s">
        <v>39</v>
      </c>
      <c r="D417" s="13" t="s">
        <v>40</v>
      </c>
      <c r="E417" s="13" t="n">
        <v>6</v>
      </c>
      <c r="F417" s="13" t="s">
        <v>63</v>
      </c>
    </row>
    <row r="418" customFormat="false" ht="15" hidden="false" customHeight="false" outlineLevel="0" collapsed="false">
      <c r="A418" s="12" t="n">
        <v>46073</v>
      </c>
      <c r="B418" s="13" t="s">
        <v>481</v>
      </c>
      <c r="C418" s="13" t="s">
        <v>42</v>
      </c>
      <c r="D418" s="13" t="s">
        <v>43</v>
      </c>
      <c r="E418" s="13" t="n">
        <v>3</v>
      </c>
      <c r="F418" s="13" t="s">
        <v>70</v>
      </c>
    </row>
    <row r="419" customFormat="false" ht="15" hidden="false" customHeight="false" outlineLevel="0" collapsed="false">
      <c r="A419" s="12" t="n">
        <v>46076</v>
      </c>
      <c r="B419" s="13" t="s">
        <v>482</v>
      </c>
      <c r="C419" s="13" t="s">
        <v>39</v>
      </c>
      <c r="D419" s="13" t="s">
        <v>40</v>
      </c>
      <c r="E419" s="13" t="n">
        <v>8</v>
      </c>
      <c r="F419" s="13" t="s">
        <v>63</v>
      </c>
    </row>
    <row r="420" customFormat="false" ht="15" hidden="false" customHeight="false" outlineLevel="0" collapsed="false">
      <c r="A420" s="12" t="n">
        <v>46077</v>
      </c>
      <c r="B420" s="13" t="s">
        <v>483</v>
      </c>
      <c r="C420" s="13" t="s">
        <v>36</v>
      </c>
      <c r="D420" s="13" t="s">
        <v>37</v>
      </c>
      <c r="E420" s="13" t="n">
        <v>5</v>
      </c>
      <c r="F420" s="13" t="s">
        <v>63</v>
      </c>
    </row>
    <row r="421" customFormat="false" ht="15" hidden="false" customHeight="false" outlineLevel="0" collapsed="false">
      <c r="A421" s="12" t="n">
        <v>46077</v>
      </c>
      <c r="B421" s="13" t="s">
        <v>484</v>
      </c>
      <c r="C421" s="13" t="s">
        <v>36</v>
      </c>
      <c r="D421" s="13" t="s">
        <v>37</v>
      </c>
      <c r="E421" s="13" t="n">
        <v>6</v>
      </c>
      <c r="F421" s="13" t="s">
        <v>63</v>
      </c>
    </row>
    <row r="422" customFormat="false" ht="15" hidden="false" customHeight="false" outlineLevel="0" collapsed="false">
      <c r="A422" s="12" t="n">
        <v>46077</v>
      </c>
      <c r="B422" s="13" t="s">
        <v>485</v>
      </c>
      <c r="C422" s="13" t="s">
        <v>39</v>
      </c>
      <c r="D422" s="13" t="s">
        <v>40</v>
      </c>
      <c r="E422" s="13" t="n">
        <v>5</v>
      </c>
      <c r="F422" s="13" t="s">
        <v>63</v>
      </c>
    </row>
    <row r="423" customFormat="false" ht="15" hidden="false" customHeight="false" outlineLevel="0" collapsed="false">
      <c r="A423" s="12" t="n">
        <v>46078</v>
      </c>
      <c r="B423" s="13" t="s">
        <v>486</v>
      </c>
      <c r="C423" s="13" t="s">
        <v>36</v>
      </c>
      <c r="D423" s="13" t="s">
        <v>37</v>
      </c>
      <c r="E423" s="13" t="n">
        <v>9</v>
      </c>
      <c r="F423" s="13" t="s">
        <v>63</v>
      </c>
    </row>
    <row r="424" customFormat="false" ht="15" hidden="false" customHeight="false" outlineLevel="0" collapsed="false">
      <c r="A424" s="12" t="n">
        <v>46078</v>
      </c>
      <c r="B424" s="13" t="s">
        <v>487</v>
      </c>
      <c r="C424" s="13" t="s">
        <v>39</v>
      </c>
      <c r="D424" s="13" t="s">
        <v>40</v>
      </c>
      <c r="E424" s="13" t="n">
        <v>5</v>
      </c>
      <c r="F424" s="13" t="s">
        <v>63</v>
      </c>
    </row>
    <row r="425" customFormat="false" ht="15" hidden="false" customHeight="false" outlineLevel="0" collapsed="false">
      <c r="A425" s="12" t="n">
        <v>46078</v>
      </c>
      <c r="B425" s="13" t="s">
        <v>488</v>
      </c>
      <c r="C425" s="13" t="s">
        <v>42</v>
      </c>
      <c r="D425" s="13" t="s">
        <v>43</v>
      </c>
      <c r="E425" s="13" t="n">
        <v>3</v>
      </c>
      <c r="F425" s="13" t="s">
        <v>70</v>
      </c>
    </row>
    <row r="426" customFormat="false" ht="15" hidden="false" customHeight="false" outlineLevel="0" collapsed="false">
      <c r="A426" s="12" t="n">
        <v>46079</v>
      </c>
      <c r="B426" s="13" t="s">
        <v>489</v>
      </c>
      <c r="C426" s="13" t="s">
        <v>36</v>
      </c>
      <c r="D426" s="13" t="s">
        <v>37</v>
      </c>
      <c r="E426" s="13" t="n">
        <v>3</v>
      </c>
      <c r="F426" s="13" t="s">
        <v>63</v>
      </c>
    </row>
    <row r="427" customFormat="false" ht="15" hidden="false" customHeight="false" outlineLevel="0" collapsed="false">
      <c r="A427" s="12" t="n">
        <v>46079</v>
      </c>
      <c r="B427" s="13" t="s">
        <v>490</v>
      </c>
      <c r="C427" s="13" t="s">
        <v>39</v>
      </c>
      <c r="D427" s="13" t="s">
        <v>40</v>
      </c>
      <c r="E427" s="13" t="n">
        <v>7</v>
      </c>
      <c r="F427" s="13" t="s">
        <v>63</v>
      </c>
    </row>
    <row r="428" customFormat="false" ht="15" hidden="false" customHeight="false" outlineLevel="0" collapsed="false">
      <c r="A428" s="12" t="n">
        <v>46079</v>
      </c>
      <c r="B428" s="13" t="s">
        <v>491</v>
      </c>
      <c r="C428" s="13" t="s">
        <v>42</v>
      </c>
      <c r="D428" s="13" t="s">
        <v>43</v>
      </c>
      <c r="E428" s="13" t="n">
        <v>1</v>
      </c>
      <c r="F428" s="13" t="s">
        <v>70</v>
      </c>
    </row>
    <row r="429" customFormat="false" ht="15" hidden="false" customHeight="false" outlineLevel="0" collapsed="false">
      <c r="A429" s="12" t="n">
        <v>46080</v>
      </c>
      <c r="B429" s="13" t="s">
        <v>492</v>
      </c>
      <c r="C429" s="13" t="s">
        <v>36</v>
      </c>
      <c r="D429" s="13" t="s">
        <v>37</v>
      </c>
      <c r="E429" s="13" t="n">
        <v>2</v>
      </c>
      <c r="F429" s="13" t="s">
        <v>63</v>
      </c>
    </row>
    <row r="430" customFormat="false" ht="15" hidden="false" customHeight="false" outlineLevel="0" collapsed="false">
      <c r="A430" s="12" t="n">
        <v>46080</v>
      </c>
      <c r="B430" s="13" t="s">
        <v>493</v>
      </c>
      <c r="C430" s="13" t="s">
        <v>39</v>
      </c>
      <c r="D430" s="13" t="s">
        <v>40</v>
      </c>
      <c r="E430" s="13" t="n">
        <v>4</v>
      </c>
      <c r="F430" s="13" t="s">
        <v>63</v>
      </c>
    </row>
    <row r="431" customFormat="false" ht="15" hidden="false" customHeight="false" outlineLevel="0" collapsed="false">
      <c r="A431" s="12" t="n">
        <v>46080</v>
      </c>
      <c r="B431" s="13" t="s">
        <v>494</v>
      </c>
      <c r="C431" s="13" t="s">
        <v>42</v>
      </c>
      <c r="D431" s="13" t="s">
        <v>43</v>
      </c>
      <c r="E431" s="13" t="n">
        <v>3</v>
      </c>
      <c r="F431" s="13" t="s">
        <v>70</v>
      </c>
    </row>
    <row r="432" customFormat="false" ht="15" hidden="false" customHeight="false" outlineLevel="0" collapsed="false">
      <c r="A432" s="12" t="n">
        <v>46080</v>
      </c>
      <c r="B432" s="13" t="s">
        <v>495</v>
      </c>
      <c r="C432" s="13" t="s">
        <v>45</v>
      </c>
      <c r="D432" s="13" t="s">
        <v>46</v>
      </c>
      <c r="E432" s="13" t="n">
        <v>4</v>
      </c>
      <c r="F432" s="13" t="s">
        <v>63</v>
      </c>
    </row>
    <row r="433" customFormat="false" ht="15" hidden="false" customHeight="false" outlineLevel="0" collapsed="false">
      <c r="A433" s="12" t="n">
        <v>46083</v>
      </c>
      <c r="B433" s="13" t="s">
        <v>496</v>
      </c>
      <c r="C433" s="13" t="s">
        <v>36</v>
      </c>
      <c r="D433" s="13" t="s">
        <v>37</v>
      </c>
      <c r="E433" s="13" t="n">
        <v>7</v>
      </c>
      <c r="F433" s="13" t="s">
        <v>63</v>
      </c>
    </row>
    <row r="434" customFormat="false" ht="15" hidden="false" customHeight="false" outlineLevel="0" collapsed="false">
      <c r="A434" s="12" t="n">
        <v>46083</v>
      </c>
      <c r="B434" s="13" t="s">
        <v>497</v>
      </c>
      <c r="C434" s="13" t="s">
        <v>39</v>
      </c>
      <c r="D434" s="13" t="s">
        <v>40</v>
      </c>
      <c r="E434" s="13" t="n">
        <v>4</v>
      </c>
      <c r="F434" s="13" t="s">
        <v>63</v>
      </c>
    </row>
    <row r="435" customFormat="false" ht="15" hidden="false" customHeight="false" outlineLevel="0" collapsed="false">
      <c r="A435" s="12" t="n">
        <v>46083</v>
      </c>
      <c r="B435" s="13" t="s">
        <v>498</v>
      </c>
      <c r="C435" s="13" t="s">
        <v>42</v>
      </c>
      <c r="D435" s="13" t="s">
        <v>43</v>
      </c>
      <c r="E435" s="13" t="n">
        <v>3</v>
      </c>
      <c r="F435" s="13" t="s">
        <v>70</v>
      </c>
    </row>
    <row r="436" customFormat="false" ht="15" hidden="false" customHeight="false" outlineLevel="0" collapsed="false">
      <c r="A436" s="12" t="n">
        <v>46083</v>
      </c>
      <c r="B436" s="13" t="s">
        <v>499</v>
      </c>
      <c r="C436" s="13" t="s">
        <v>45</v>
      </c>
      <c r="D436" s="13" t="s">
        <v>46</v>
      </c>
      <c r="E436" s="13" t="n">
        <v>4</v>
      </c>
      <c r="F436" s="13" t="s">
        <v>63</v>
      </c>
    </row>
    <row r="437" customFormat="false" ht="15" hidden="false" customHeight="false" outlineLevel="0" collapsed="false">
      <c r="A437" s="12" t="n">
        <v>46083</v>
      </c>
      <c r="B437" s="13" t="s">
        <v>500</v>
      </c>
      <c r="C437" s="13" t="s">
        <v>50</v>
      </c>
      <c r="D437" s="13" t="s">
        <v>51</v>
      </c>
      <c r="E437" s="13" t="n">
        <v>1</v>
      </c>
      <c r="F437" s="13" t="s">
        <v>63</v>
      </c>
    </row>
    <row r="438" customFormat="false" ht="15" hidden="false" customHeight="false" outlineLevel="0" collapsed="false">
      <c r="A438" s="12" t="n">
        <v>46084</v>
      </c>
      <c r="B438" s="13" t="s">
        <v>501</v>
      </c>
      <c r="C438" s="13" t="s">
        <v>36</v>
      </c>
      <c r="D438" s="13" t="s">
        <v>37</v>
      </c>
      <c r="E438" s="13" t="n">
        <v>7</v>
      </c>
      <c r="F438" s="13" t="s">
        <v>63</v>
      </c>
    </row>
    <row r="439" customFormat="false" ht="15" hidden="false" customHeight="false" outlineLevel="0" collapsed="false">
      <c r="A439" s="12" t="n">
        <v>46084</v>
      </c>
      <c r="B439" s="13" t="s">
        <v>502</v>
      </c>
      <c r="C439" s="13" t="s">
        <v>36</v>
      </c>
      <c r="D439" s="13" t="s">
        <v>37</v>
      </c>
      <c r="E439" s="13" t="n">
        <v>6</v>
      </c>
      <c r="F439" s="13" t="s">
        <v>63</v>
      </c>
    </row>
    <row r="440" customFormat="false" ht="15" hidden="false" customHeight="false" outlineLevel="0" collapsed="false">
      <c r="A440" s="12" t="n">
        <v>46084</v>
      </c>
      <c r="B440" s="13" t="s">
        <v>503</v>
      </c>
      <c r="C440" s="13" t="s">
        <v>39</v>
      </c>
      <c r="D440" s="13" t="s">
        <v>40</v>
      </c>
      <c r="E440" s="13" t="n">
        <v>5</v>
      </c>
      <c r="F440" s="13" t="s">
        <v>63</v>
      </c>
    </row>
    <row r="441" customFormat="false" ht="15" hidden="false" customHeight="false" outlineLevel="0" collapsed="false">
      <c r="A441" s="12" t="n">
        <v>46084</v>
      </c>
      <c r="B441" s="13" t="s">
        <v>504</v>
      </c>
      <c r="C441" s="13" t="s">
        <v>42</v>
      </c>
      <c r="D441" s="13" t="s">
        <v>43</v>
      </c>
      <c r="E441" s="13" t="n">
        <v>3</v>
      </c>
      <c r="F441" s="13" t="s">
        <v>70</v>
      </c>
    </row>
    <row r="442" customFormat="false" ht="15" hidden="false" customHeight="false" outlineLevel="0" collapsed="false">
      <c r="A442" s="12" t="n">
        <v>46085</v>
      </c>
      <c r="B442" s="13" t="s">
        <v>505</v>
      </c>
      <c r="C442" s="13" t="s">
        <v>39</v>
      </c>
      <c r="D442" s="13" t="s">
        <v>40</v>
      </c>
      <c r="E442" s="13" t="n">
        <v>4</v>
      </c>
      <c r="F442" s="13" t="s">
        <v>63</v>
      </c>
    </row>
    <row r="443" customFormat="false" ht="15" hidden="false" customHeight="false" outlineLevel="0" collapsed="false">
      <c r="A443" s="12" t="n">
        <v>46085</v>
      </c>
      <c r="B443" s="13" t="s">
        <v>506</v>
      </c>
      <c r="C443" s="13" t="s">
        <v>42</v>
      </c>
      <c r="D443" s="13" t="s">
        <v>43</v>
      </c>
      <c r="E443" s="13" t="n">
        <v>2</v>
      </c>
      <c r="F443" s="13" t="s">
        <v>70</v>
      </c>
    </row>
    <row r="444" customFormat="false" ht="15" hidden="false" customHeight="false" outlineLevel="0" collapsed="false">
      <c r="A444" s="12" t="n">
        <v>46085</v>
      </c>
      <c r="B444" s="13" t="s">
        <v>507</v>
      </c>
      <c r="C444" s="13" t="s">
        <v>48</v>
      </c>
      <c r="D444" s="13" t="s">
        <v>49</v>
      </c>
      <c r="E444" s="13" t="n">
        <v>2</v>
      </c>
      <c r="F444" s="13" t="s">
        <v>73</v>
      </c>
    </row>
    <row r="445" customFormat="false" ht="15" hidden="false" customHeight="false" outlineLevel="0" collapsed="false">
      <c r="A445" s="12" t="n">
        <v>46086</v>
      </c>
      <c r="B445" s="13" t="s">
        <v>508</v>
      </c>
      <c r="C445" s="13" t="s">
        <v>36</v>
      </c>
      <c r="D445" s="13" t="s">
        <v>37</v>
      </c>
      <c r="E445" s="13" t="n">
        <v>3</v>
      </c>
      <c r="F445" s="13" t="s">
        <v>63</v>
      </c>
    </row>
    <row r="446" customFormat="false" ht="15" hidden="false" customHeight="false" outlineLevel="0" collapsed="false">
      <c r="A446" s="12" t="n">
        <v>46086</v>
      </c>
      <c r="B446" s="13" t="s">
        <v>509</v>
      </c>
      <c r="C446" s="13" t="s">
        <v>39</v>
      </c>
      <c r="D446" s="13" t="s">
        <v>40</v>
      </c>
      <c r="E446" s="13" t="n">
        <v>3</v>
      </c>
      <c r="F446" s="13" t="s">
        <v>63</v>
      </c>
    </row>
    <row r="447" customFormat="false" ht="15" hidden="false" customHeight="false" outlineLevel="0" collapsed="false">
      <c r="A447" s="12" t="n">
        <v>46086</v>
      </c>
      <c r="B447" s="13" t="s">
        <v>510</v>
      </c>
      <c r="C447" s="13" t="s">
        <v>42</v>
      </c>
      <c r="D447" s="13" t="s">
        <v>43</v>
      </c>
      <c r="E447" s="13" t="n">
        <v>6</v>
      </c>
      <c r="F447" s="13" t="s">
        <v>70</v>
      </c>
    </row>
    <row r="448" customFormat="false" ht="15" hidden="false" customHeight="false" outlineLevel="0" collapsed="false">
      <c r="A448" s="12" t="n">
        <v>46087</v>
      </c>
      <c r="B448" s="13" t="s">
        <v>511</v>
      </c>
      <c r="C448" s="13" t="s">
        <v>36</v>
      </c>
      <c r="D448" s="13" t="s">
        <v>37</v>
      </c>
      <c r="E448" s="13" t="n">
        <v>3</v>
      </c>
      <c r="F448" s="13" t="s">
        <v>63</v>
      </c>
    </row>
    <row r="449" customFormat="false" ht="15" hidden="false" customHeight="false" outlineLevel="0" collapsed="false">
      <c r="A449" s="12" t="n">
        <v>46087</v>
      </c>
      <c r="B449" s="13" t="s">
        <v>512</v>
      </c>
      <c r="C449" s="13" t="s">
        <v>36</v>
      </c>
      <c r="D449" s="13" t="s">
        <v>37</v>
      </c>
      <c r="E449" s="13" t="n">
        <v>9</v>
      </c>
      <c r="F449" s="13" t="s">
        <v>63</v>
      </c>
    </row>
    <row r="450" customFormat="false" ht="15" hidden="false" customHeight="false" outlineLevel="0" collapsed="false">
      <c r="A450" s="12" t="n">
        <v>46087</v>
      </c>
      <c r="B450" s="13" t="s">
        <v>513</v>
      </c>
      <c r="C450" s="13" t="s">
        <v>39</v>
      </c>
      <c r="D450" s="13" t="s">
        <v>40</v>
      </c>
      <c r="E450" s="13" t="n">
        <v>3</v>
      </c>
      <c r="F450" s="13" t="s">
        <v>63</v>
      </c>
    </row>
    <row r="451" customFormat="false" ht="15" hidden="false" customHeight="false" outlineLevel="0" collapsed="false">
      <c r="A451" s="12" t="n">
        <v>46087</v>
      </c>
      <c r="B451" s="13" t="s">
        <v>514</v>
      </c>
      <c r="C451" s="13" t="s">
        <v>42</v>
      </c>
      <c r="D451" s="13" t="s">
        <v>43</v>
      </c>
      <c r="E451" s="13" t="n">
        <v>4</v>
      </c>
      <c r="F451" s="13" t="s">
        <v>70</v>
      </c>
    </row>
    <row r="452" customFormat="false" ht="15" hidden="false" customHeight="false" outlineLevel="0" collapsed="false">
      <c r="A452" s="12" t="n">
        <v>46087</v>
      </c>
      <c r="B452" s="13" t="s">
        <v>515</v>
      </c>
      <c r="C452" s="13" t="s">
        <v>45</v>
      </c>
      <c r="D452" s="13" t="s">
        <v>46</v>
      </c>
      <c r="E452" s="13" t="n">
        <v>3</v>
      </c>
      <c r="F452" s="13" t="s">
        <v>63</v>
      </c>
    </row>
    <row r="453" customFormat="false" ht="15" hidden="false" customHeight="false" outlineLevel="0" collapsed="false">
      <c r="A453" s="12" t="n">
        <v>46087</v>
      </c>
      <c r="B453" s="13" t="s">
        <v>516</v>
      </c>
      <c r="C453" s="13" t="s">
        <v>48</v>
      </c>
      <c r="D453" s="13" t="s">
        <v>49</v>
      </c>
      <c r="E453" s="13" t="n">
        <v>4</v>
      </c>
      <c r="F453" s="13" t="s">
        <v>73</v>
      </c>
    </row>
    <row r="454" customFormat="false" ht="15" hidden="false" customHeight="false" outlineLevel="0" collapsed="false">
      <c r="A454" s="12" t="n">
        <v>46090</v>
      </c>
      <c r="B454" s="13" t="s">
        <v>517</v>
      </c>
      <c r="C454" s="13" t="s">
        <v>36</v>
      </c>
      <c r="D454" s="13" t="s">
        <v>37</v>
      </c>
      <c r="E454" s="13" t="n">
        <v>5</v>
      </c>
      <c r="F454" s="13" t="s">
        <v>63</v>
      </c>
    </row>
    <row r="455" customFormat="false" ht="15" hidden="false" customHeight="false" outlineLevel="0" collapsed="false">
      <c r="A455" s="12" t="n">
        <v>46090</v>
      </c>
      <c r="B455" s="13" t="s">
        <v>518</v>
      </c>
      <c r="C455" s="13" t="s">
        <v>36</v>
      </c>
      <c r="D455" s="13" t="s">
        <v>37</v>
      </c>
      <c r="E455" s="13" t="n">
        <v>6</v>
      </c>
      <c r="F455" s="13" t="s">
        <v>63</v>
      </c>
    </row>
    <row r="456" customFormat="false" ht="15" hidden="false" customHeight="false" outlineLevel="0" collapsed="false">
      <c r="A456" s="12" t="n">
        <v>46090</v>
      </c>
      <c r="B456" s="13" t="s">
        <v>519</v>
      </c>
      <c r="C456" s="13" t="s">
        <v>39</v>
      </c>
      <c r="D456" s="13" t="s">
        <v>40</v>
      </c>
      <c r="E456" s="13" t="n">
        <v>6</v>
      </c>
      <c r="F456" s="13" t="s">
        <v>63</v>
      </c>
    </row>
    <row r="457" customFormat="false" ht="15" hidden="false" customHeight="false" outlineLevel="0" collapsed="false">
      <c r="A457" s="12" t="n">
        <v>46090</v>
      </c>
      <c r="B457" s="13" t="s">
        <v>520</v>
      </c>
      <c r="C457" s="13" t="s">
        <v>42</v>
      </c>
      <c r="D457" s="13" t="s">
        <v>43</v>
      </c>
      <c r="E457" s="13" t="n">
        <v>4</v>
      </c>
      <c r="F457" s="13" t="s">
        <v>70</v>
      </c>
    </row>
    <row r="458" customFormat="false" ht="15" hidden="false" customHeight="false" outlineLevel="0" collapsed="false">
      <c r="A458" s="12" t="n">
        <v>46090</v>
      </c>
      <c r="B458" s="13" t="s">
        <v>521</v>
      </c>
      <c r="C458" s="13" t="s">
        <v>45</v>
      </c>
      <c r="D458" s="13" t="s">
        <v>46</v>
      </c>
      <c r="E458" s="13" t="n">
        <v>2</v>
      </c>
      <c r="F458" s="13" t="s">
        <v>63</v>
      </c>
    </row>
    <row r="459" customFormat="false" ht="15" hidden="false" customHeight="false" outlineLevel="0" collapsed="false">
      <c r="A459" s="12" t="n">
        <v>46090</v>
      </c>
      <c r="B459" s="13" t="s">
        <v>522</v>
      </c>
      <c r="C459" s="13" t="s">
        <v>48</v>
      </c>
      <c r="D459" s="13" t="s">
        <v>49</v>
      </c>
      <c r="E459" s="13" t="n">
        <v>2</v>
      </c>
      <c r="F459" s="13" t="s">
        <v>73</v>
      </c>
    </row>
    <row r="460" customFormat="false" ht="15" hidden="false" customHeight="false" outlineLevel="0" collapsed="false">
      <c r="A460" s="12" t="n">
        <v>46091</v>
      </c>
      <c r="B460" s="13" t="s">
        <v>523</v>
      </c>
      <c r="C460" s="13" t="s">
        <v>36</v>
      </c>
      <c r="D460" s="13" t="s">
        <v>37</v>
      </c>
      <c r="E460" s="13" t="n">
        <v>5</v>
      </c>
      <c r="F460" s="13" t="s">
        <v>63</v>
      </c>
    </row>
    <row r="461" customFormat="false" ht="15" hidden="false" customHeight="false" outlineLevel="0" collapsed="false">
      <c r="A461" s="12" t="n">
        <v>46091</v>
      </c>
      <c r="B461" s="13" t="s">
        <v>524</v>
      </c>
      <c r="C461" s="13" t="s">
        <v>36</v>
      </c>
      <c r="D461" s="13" t="s">
        <v>37</v>
      </c>
      <c r="E461" s="13" t="n">
        <v>12</v>
      </c>
      <c r="F461" s="13" t="s">
        <v>63</v>
      </c>
    </row>
    <row r="462" customFormat="false" ht="15" hidden="false" customHeight="false" outlineLevel="0" collapsed="false">
      <c r="A462" s="12" t="n">
        <v>46091</v>
      </c>
      <c r="B462" s="13" t="s">
        <v>525</v>
      </c>
      <c r="C462" s="13" t="s">
        <v>36</v>
      </c>
      <c r="D462" s="13" t="s">
        <v>37</v>
      </c>
      <c r="E462" s="13" t="n">
        <v>7</v>
      </c>
      <c r="F462" s="13" t="s">
        <v>63</v>
      </c>
    </row>
    <row r="463" customFormat="false" ht="15" hidden="false" customHeight="false" outlineLevel="0" collapsed="false">
      <c r="A463" s="12" t="n">
        <v>46091</v>
      </c>
      <c r="B463" s="13" t="s">
        <v>526</v>
      </c>
      <c r="C463" s="13" t="s">
        <v>39</v>
      </c>
      <c r="D463" s="13" t="s">
        <v>40</v>
      </c>
      <c r="E463" s="13" t="n">
        <v>6</v>
      </c>
      <c r="F463" s="13" t="s">
        <v>63</v>
      </c>
    </row>
    <row r="464" customFormat="false" ht="15" hidden="false" customHeight="false" outlineLevel="0" collapsed="false">
      <c r="A464" s="12" t="n">
        <v>46091</v>
      </c>
      <c r="B464" s="13" t="s">
        <v>527</v>
      </c>
      <c r="C464" s="13" t="s">
        <v>42</v>
      </c>
      <c r="D464" s="13" t="s">
        <v>43</v>
      </c>
      <c r="E464" s="13" t="n">
        <v>2</v>
      </c>
      <c r="F464" s="13" t="s">
        <v>70</v>
      </c>
    </row>
    <row r="465" customFormat="false" ht="15" hidden="false" customHeight="false" outlineLevel="0" collapsed="false">
      <c r="A465" s="12" t="n">
        <v>46092</v>
      </c>
      <c r="B465" s="13" t="s">
        <v>528</v>
      </c>
      <c r="C465" s="13" t="s">
        <v>36</v>
      </c>
      <c r="D465" s="13" t="s">
        <v>37</v>
      </c>
      <c r="E465" s="13" t="n">
        <v>6</v>
      </c>
      <c r="F465" s="13" t="s">
        <v>63</v>
      </c>
    </row>
    <row r="466" customFormat="false" ht="15" hidden="false" customHeight="false" outlineLevel="0" collapsed="false">
      <c r="A466" s="12" t="n">
        <v>46092</v>
      </c>
      <c r="B466" s="13" t="s">
        <v>529</v>
      </c>
      <c r="C466" s="13" t="s">
        <v>36</v>
      </c>
      <c r="D466" s="13" t="s">
        <v>37</v>
      </c>
      <c r="E466" s="13" t="n">
        <v>5</v>
      </c>
      <c r="F466" s="13" t="s">
        <v>63</v>
      </c>
    </row>
    <row r="467" customFormat="false" ht="15" hidden="false" customHeight="false" outlineLevel="0" collapsed="false">
      <c r="A467" s="12" t="n">
        <v>46092</v>
      </c>
      <c r="B467" s="13" t="s">
        <v>530</v>
      </c>
      <c r="C467" s="13" t="s">
        <v>39</v>
      </c>
      <c r="D467" s="13" t="s">
        <v>40</v>
      </c>
      <c r="E467" s="13" t="n">
        <v>6</v>
      </c>
      <c r="F467" s="13" t="s">
        <v>63</v>
      </c>
    </row>
    <row r="468" customFormat="false" ht="15" hidden="false" customHeight="false" outlineLevel="0" collapsed="false">
      <c r="A468" s="12" t="n">
        <v>46092</v>
      </c>
      <c r="B468" s="13" t="s">
        <v>531</v>
      </c>
      <c r="C468" s="13" t="s">
        <v>42</v>
      </c>
      <c r="D468" s="13" t="s">
        <v>43</v>
      </c>
      <c r="E468" s="13" t="n">
        <v>1</v>
      </c>
      <c r="F468" s="13" t="s">
        <v>70</v>
      </c>
    </row>
    <row r="469" customFormat="false" ht="15" hidden="false" customHeight="false" outlineLevel="0" collapsed="false">
      <c r="A469" s="12" t="n">
        <v>46093</v>
      </c>
      <c r="B469" s="13" t="s">
        <v>532</v>
      </c>
      <c r="C469" s="13" t="s">
        <v>36</v>
      </c>
      <c r="D469" s="13" t="s">
        <v>37</v>
      </c>
      <c r="E469" s="13" t="n">
        <v>3</v>
      </c>
      <c r="F469" s="13" t="s">
        <v>63</v>
      </c>
    </row>
    <row r="470" customFormat="false" ht="15" hidden="false" customHeight="false" outlineLevel="0" collapsed="false">
      <c r="A470" s="12" t="n">
        <v>46093</v>
      </c>
      <c r="B470" s="13" t="s">
        <v>533</v>
      </c>
      <c r="C470" s="13" t="s">
        <v>36</v>
      </c>
      <c r="D470" s="13" t="s">
        <v>37</v>
      </c>
      <c r="E470" s="13" t="n">
        <v>5</v>
      </c>
      <c r="F470" s="13" t="s">
        <v>63</v>
      </c>
    </row>
    <row r="471" customFormat="false" ht="15" hidden="false" customHeight="false" outlineLevel="0" collapsed="false">
      <c r="A471" s="12" t="n">
        <v>46093</v>
      </c>
      <c r="B471" s="13" t="s">
        <v>534</v>
      </c>
      <c r="C471" s="13" t="s">
        <v>39</v>
      </c>
      <c r="D471" s="13" t="s">
        <v>40</v>
      </c>
      <c r="E471" s="13" t="n">
        <v>6</v>
      </c>
      <c r="F471" s="13" t="s">
        <v>63</v>
      </c>
    </row>
    <row r="472" customFormat="false" ht="15" hidden="false" customHeight="false" outlineLevel="0" collapsed="false">
      <c r="A472" s="12" t="n">
        <v>46093</v>
      </c>
      <c r="B472" s="13" t="s">
        <v>535</v>
      </c>
      <c r="C472" s="13" t="s">
        <v>45</v>
      </c>
      <c r="D472" s="13" t="s">
        <v>46</v>
      </c>
      <c r="E472" s="13" t="n">
        <v>2</v>
      </c>
      <c r="F472" s="13" t="s">
        <v>63</v>
      </c>
    </row>
    <row r="473" customFormat="false" ht="15" hidden="false" customHeight="false" outlineLevel="0" collapsed="false">
      <c r="A473" s="12" t="n">
        <v>46093</v>
      </c>
      <c r="B473" s="13" t="s">
        <v>536</v>
      </c>
      <c r="C473" s="13" t="s">
        <v>48</v>
      </c>
      <c r="D473" s="13" t="s">
        <v>49</v>
      </c>
      <c r="E473" s="13" t="n">
        <v>4</v>
      </c>
      <c r="F473" s="13" t="s">
        <v>73</v>
      </c>
    </row>
    <row r="474" customFormat="false" ht="15" hidden="false" customHeight="false" outlineLevel="0" collapsed="false">
      <c r="A474" s="12" t="n">
        <v>46093</v>
      </c>
      <c r="B474" s="13" t="s">
        <v>537</v>
      </c>
      <c r="C474" s="13" t="s">
        <v>36</v>
      </c>
      <c r="D474" s="13" t="s">
        <v>37</v>
      </c>
      <c r="E474" s="13" t="n">
        <v>120</v>
      </c>
      <c r="F474" s="13" t="s">
        <v>538</v>
      </c>
    </row>
    <row r="475" customFormat="false" ht="15" hidden="false" customHeight="false" outlineLevel="0" collapsed="false">
      <c r="A475" s="12" t="n">
        <v>46094</v>
      </c>
      <c r="B475" s="13" t="s">
        <v>539</v>
      </c>
      <c r="C475" s="13" t="s">
        <v>39</v>
      </c>
      <c r="D475" s="13" t="s">
        <v>40</v>
      </c>
      <c r="E475" s="13" t="n">
        <v>2</v>
      </c>
      <c r="F475" s="13" t="s">
        <v>63</v>
      </c>
    </row>
    <row r="476" customFormat="false" ht="15" hidden="false" customHeight="false" outlineLevel="0" collapsed="false">
      <c r="A476" s="12" t="n">
        <v>46094</v>
      </c>
      <c r="B476" s="13" t="s">
        <v>540</v>
      </c>
      <c r="C476" s="13" t="s">
        <v>42</v>
      </c>
      <c r="D476" s="13" t="s">
        <v>43</v>
      </c>
      <c r="E476" s="13" t="n">
        <v>1</v>
      </c>
      <c r="F476" s="13" t="s">
        <v>70</v>
      </c>
    </row>
    <row r="477" customFormat="false" ht="15" hidden="false" customHeight="false" outlineLevel="0" collapsed="false">
      <c r="A477" s="12" t="n">
        <v>46094</v>
      </c>
      <c r="B477" s="13" t="s">
        <v>541</v>
      </c>
      <c r="C477" s="13" t="s">
        <v>53</v>
      </c>
      <c r="D477" s="13" t="s">
        <v>54</v>
      </c>
      <c r="E477" s="13" t="n">
        <v>1</v>
      </c>
      <c r="F477" s="13" t="s">
        <v>73</v>
      </c>
    </row>
    <row r="478" customFormat="false" ht="15" hidden="false" customHeight="false" outlineLevel="0" collapsed="false">
      <c r="A478" s="12" t="n">
        <v>46097</v>
      </c>
      <c r="B478" s="13" t="s">
        <v>542</v>
      </c>
      <c r="C478" s="13" t="s">
        <v>39</v>
      </c>
      <c r="D478" s="13" t="s">
        <v>40</v>
      </c>
      <c r="E478" s="13" t="n">
        <v>4</v>
      </c>
      <c r="F478" s="13" t="s">
        <v>63</v>
      </c>
    </row>
    <row r="479" customFormat="false" ht="15" hidden="false" customHeight="false" outlineLevel="0" collapsed="false">
      <c r="A479" s="12" t="n">
        <v>46097</v>
      </c>
      <c r="B479" s="13" t="s">
        <v>543</v>
      </c>
      <c r="C479" s="13" t="s">
        <v>42</v>
      </c>
      <c r="D479" s="13" t="s">
        <v>43</v>
      </c>
      <c r="E479" s="13" t="n">
        <v>1</v>
      </c>
      <c r="F479" s="13" t="s">
        <v>70</v>
      </c>
    </row>
    <row r="480" customFormat="false" ht="15" hidden="false" customHeight="false" outlineLevel="0" collapsed="false">
      <c r="A480" s="12" t="n">
        <v>46097</v>
      </c>
      <c r="B480" s="13" t="s">
        <v>544</v>
      </c>
      <c r="C480" s="13" t="s">
        <v>53</v>
      </c>
      <c r="D480" s="13" t="s">
        <v>54</v>
      </c>
      <c r="E480" s="13" t="n">
        <v>1</v>
      </c>
      <c r="F480" s="13" t="s">
        <v>73</v>
      </c>
    </row>
    <row r="481" customFormat="false" ht="15" hidden="false" customHeight="false" outlineLevel="0" collapsed="false">
      <c r="A481" s="12" t="n">
        <v>46098</v>
      </c>
      <c r="B481" s="13" t="s">
        <v>545</v>
      </c>
      <c r="C481" s="13" t="s">
        <v>36</v>
      </c>
      <c r="D481" s="13" t="s">
        <v>37</v>
      </c>
      <c r="E481" s="13" t="n">
        <v>2</v>
      </c>
      <c r="F481" s="13" t="s">
        <v>63</v>
      </c>
    </row>
    <row r="482" customFormat="false" ht="15" hidden="false" customHeight="false" outlineLevel="0" collapsed="false">
      <c r="A482" s="12" t="n">
        <v>46098</v>
      </c>
      <c r="B482" s="13" t="s">
        <v>546</v>
      </c>
      <c r="C482" s="13" t="s">
        <v>39</v>
      </c>
      <c r="D482" s="13" t="s">
        <v>40</v>
      </c>
      <c r="E482" s="13" t="n">
        <v>7</v>
      </c>
      <c r="F482" s="13" t="s">
        <v>73</v>
      </c>
    </row>
    <row r="483" customFormat="false" ht="15" hidden="false" customHeight="false" outlineLevel="0" collapsed="false">
      <c r="A483" s="12" t="n">
        <v>46098</v>
      </c>
      <c r="B483" s="13" t="s">
        <v>547</v>
      </c>
      <c r="C483" s="13" t="s">
        <v>42</v>
      </c>
      <c r="D483" s="13" t="s">
        <v>43</v>
      </c>
      <c r="E483" s="13" t="n">
        <v>3</v>
      </c>
      <c r="F483" s="13" t="s">
        <v>70</v>
      </c>
    </row>
    <row r="484" customFormat="false" ht="15" hidden="false" customHeight="false" outlineLevel="0" collapsed="false">
      <c r="A484" s="12" t="n">
        <v>46099</v>
      </c>
      <c r="B484" s="13" t="s">
        <v>548</v>
      </c>
      <c r="C484" s="13" t="s">
        <v>36</v>
      </c>
      <c r="D484" s="13" t="s">
        <v>37</v>
      </c>
      <c r="E484" s="13" t="n">
        <v>6</v>
      </c>
      <c r="F484" s="13" t="s">
        <v>63</v>
      </c>
    </row>
    <row r="485" customFormat="false" ht="15" hidden="false" customHeight="false" outlineLevel="0" collapsed="false">
      <c r="A485" s="12" t="n">
        <v>46099</v>
      </c>
      <c r="B485" s="13" t="s">
        <v>549</v>
      </c>
      <c r="C485" s="13" t="s">
        <v>36</v>
      </c>
      <c r="D485" s="13" t="s">
        <v>37</v>
      </c>
      <c r="E485" s="13" t="n">
        <v>3</v>
      </c>
      <c r="F485" s="13" t="s">
        <v>63</v>
      </c>
    </row>
    <row r="486" customFormat="false" ht="15" hidden="false" customHeight="false" outlineLevel="0" collapsed="false">
      <c r="A486" s="12" t="n">
        <v>46099</v>
      </c>
      <c r="B486" s="13" t="s">
        <v>550</v>
      </c>
      <c r="C486" s="13" t="s">
        <v>39</v>
      </c>
      <c r="D486" s="13" t="s">
        <v>40</v>
      </c>
      <c r="E486" s="13" t="n">
        <v>5</v>
      </c>
      <c r="F486" s="13" t="s">
        <v>73</v>
      </c>
    </row>
    <row r="487" customFormat="false" ht="15" hidden="false" customHeight="false" outlineLevel="0" collapsed="false">
      <c r="A487" s="12" t="n">
        <v>46099</v>
      </c>
      <c r="B487" s="13" t="s">
        <v>551</v>
      </c>
      <c r="C487" s="13" t="s">
        <v>42</v>
      </c>
      <c r="D487" s="13" t="s">
        <v>43</v>
      </c>
      <c r="E487" s="13" t="n">
        <v>1</v>
      </c>
      <c r="F487" s="13" t="s">
        <v>70</v>
      </c>
    </row>
    <row r="488" customFormat="false" ht="15" hidden="false" customHeight="false" outlineLevel="0" collapsed="false">
      <c r="A488" s="12" t="n">
        <v>46100</v>
      </c>
      <c r="B488" s="13" t="s">
        <v>552</v>
      </c>
      <c r="C488" s="13" t="s">
        <v>39</v>
      </c>
      <c r="D488" s="13" t="s">
        <v>40</v>
      </c>
      <c r="E488" s="13" t="n">
        <v>3</v>
      </c>
      <c r="F488" s="13" t="s">
        <v>73</v>
      </c>
    </row>
    <row r="489" customFormat="false" ht="15" hidden="false" customHeight="false" outlineLevel="0" collapsed="false">
      <c r="A489" s="12" t="n">
        <v>46101</v>
      </c>
      <c r="B489" s="13" t="s">
        <v>553</v>
      </c>
      <c r="C489" s="13" t="s">
        <v>36</v>
      </c>
      <c r="D489" s="13" t="s">
        <v>37</v>
      </c>
      <c r="E489" s="13" t="n">
        <v>7</v>
      </c>
      <c r="F489" s="13" t="s">
        <v>63</v>
      </c>
    </row>
    <row r="490" customFormat="false" ht="15" hidden="false" customHeight="false" outlineLevel="0" collapsed="false">
      <c r="A490" s="12" t="n">
        <v>46101</v>
      </c>
      <c r="B490" s="13" t="s">
        <v>554</v>
      </c>
      <c r="C490" s="13" t="s">
        <v>39</v>
      </c>
      <c r="D490" s="13" t="s">
        <v>40</v>
      </c>
      <c r="E490" s="13" t="n">
        <v>5</v>
      </c>
      <c r="F490" s="13" t="s">
        <v>63</v>
      </c>
    </row>
    <row r="491" customFormat="false" ht="15" hidden="false" customHeight="false" outlineLevel="0" collapsed="false">
      <c r="A491" s="12" t="n">
        <v>46101</v>
      </c>
      <c r="B491" s="13" t="s">
        <v>555</v>
      </c>
      <c r="C491" s="13" t="s">
        <v>42</v>
      </c>
      <c r="D491" s="13" t="s">
        <v>43</v>
      </c>
      <c r="E491" s="13" t="n">
        <v>5</v>
      </c>
      <c r="F491" s="13" t="s">
        <v>70</v>
      </c>
    </row>
    <row r="492" customFormat="false" ht="15" hidden="false" customHeight="false" outlineLevel="0" collapsed="false">
      <c r="A492" s="12" t="n">
        <v>46101</v>
      </c>
      <c r="B492" s="13" t="s">
        <v>556</v>
      </c>
      <c r="C492" s="13" t="s">
        <v>48</v>
      </c>
      <c r="D492" s="13" t="s">
        <v>49</v>
      </c>
      <c r="E492" s="13" t="n">
        <v>4</v>
      </c>
      <c r="F492" s="13" t="s">
        <v>73</v>
      </c>
    </row>
    <row r="493" customFormat="false" ht="15" hidden="false" customHeight="false" outlineLevel="0" collapsed="false">
      <c r="A493" s="12" t="n">
        <v>46104</v>
      </c>
      <c r="B493" s="13" t="s">
        <v>557</v>
      </c>
      <c r="C493" s="13" t="s">
        <v>36</v>
      </c>
      <c r="D493" s="13" t="s">
        <v>37</v>
      </c>
      <c r="E493" s="13" t="n">
        <v>3</v>
      </c>
      <c r="F493" s="13" t="s">
        <v>63</v>
      </c>
    </row>
    <row r="494" customFormat="false" ht="15" hidden="false" customHeight="false" outlineLevel="0" collapsed="false">
      <c r="A494" s="12" t="n">
        <v>46104</v>
      </c>
      <c r="B494" s="13" t="s">
        <v>558</v>
      </c>
      <c r="C494" s="13" t="s">
        <v>42</v>
      </c>
      <c r="D494" s="13" t="s">
        <v>43</v>
      </c>
      <c r="E494" s="13" t="n">
        <v>3</v>
      </c>
      <c r="F494" s="13" t="s">
        <v>70</v>
      </c>
    </row>
    <row r="495" customFormat="false" ht="15" hidden="false" customHeight="false" outlineLevel="0" collapsed="false">
      <c r="A495" s="12" t="n">
        <v>46104</v>
      </c>
      <c r="B495" s="13" t="s">
        <v>559</v>
      </c>
      <c r="C495" s="13" t="s">
        <v>50</v>
      </c>
      <c r="D495" s="13" t="s">
        <v>51</v>
      </c>
      <c r="E495" s="13" t="n">
        <v>1</v>
      </c>
      <c r="F495" s="13" t="s">
        <v>63</v>
      </c>
    </row>
    <row r="496" customFormat="false" ht="15" hidden="false" customHeight="false" outlineLevel="0" collapsed="false">
      <c r="A496" s="12" t="n">
        <v>46105</v>
      </c>
      <c r="B496" s="13" t="s">
        <v>560</v>
      </c>
      <c r="C496" s="13" t="s">
        <v>36</v>
      </c>
      <c r="D496" s="13" t="s">
        <v>37</v>
      </c>
      <c r="E496" s="13" t="n">
        <v>6</v>
      </c>
      <c r="F496" s="13" t="s">
        <v>63</v>
      </c>
    </row>
    <row r="497" customFormat="false" ht="15" hidden="false" customHeight="false" outlineLevel="0" collapsed="false">
      <c r="A497" s="12" t="n">
        <v>46105</v>
      </c>
      <c r="B497" s="13" t="s">
        <v>561</v>
      </c>
      <c r="C497" s="13" t="s">
        <v>36</v>
      </c>
      <c r="D497" s="13" t="s">
        <v>37</v>
      </c>
      <c r="E497" s="13" t="n">
        <v>6</v>
      </c>
      <c r="F497" s="13" t="s">
        <v>63</v>
      </c>
    </row>
    <row r="498" customFormat="false" ht="15" hidden="false" customHeight="false" outlineLevel="0" collapsed="false">
      <c r="A498" s="12" t="n">
        <v>46105</v>
      </c>
      <c r="B498" s="13" t="s">
        <v>562</v>
      </c>
      <c r="C498" s="13" t="s">
        <v>39</v>
      </c>
      <c r="D498" s="13" t="s">
        <v>40</v>
      </c>
      <c r="E498" s="13" t="n">
        <v>5</v>
      </c>
      <c r="F498" s="13" t="s">
        <v>63</v>
      </c>
    </row>
    <row r="499" customFormat="false" ht="15" hidden="false" customHeight="false" outlineLevel="0" collapsed="false">
      <c r="A499" s="12" t="n">
        <v>46105</v>
      </c>
      <c r="B499" s="13" t="s">
        <v>563</v>
      </c>
      <c r="C499" s="13" t="s">
        <v>45</v>
      </c>
      <c r="D499" s="13" t="s">
        <v>46</v>
      </c>
      <c r="E499" s="13" t="n">
        <v>1</v>
      </c>
      <c r="F499" s="13" t="s">
        <v>63</v>
      </c>
    </row>
    <row r="500" customFormat="false" ht="15" hidden="false" customHeight="false" outlineLevel="0" collapsed="false">
      <c r="A500" s="12" t="n">
        <v>46105</v>
      </c>
      <c r="B500" s="13" t="s">
        <v>564</v>
      </c>
      <c r="C500" s="13" t="s">
        <v>48</v>
      </c>
      <c r="D500" s="13" t="s">
        <v>49</v>
      </c>
      <c r="E500" s="13" t="n">
        <v>6</v>
      </c>
      <c r="F500" s="13" t="s">
        <v>73</v>
      </c>
    </row>
    <row r="501" customFormat="false" ht="15" hidden="false" customHeight="false" outlineLevel="0" collapsed="false">
      <c r="A501" s="12" t="n">
        <v>46105</v>
      </c>
      <c r="B501" s="13" t="s">
        <v>565</v>
      </c>
      <c r="C501" s="13" t="s">
        <v>50</v>
      </c>
      <c r="D501" s="13" t="s">
        <v>51</v>
      </c>
      <c r="E501" s="13" t="n">
        <v>3</v>
      </c>
      <c r="F501" s="13" t="s">
        <v>63</v>
      </c>
    </row>
    <row r="502" customFormat="false" ht="15" hidden="false" customHeight="false" outlineLevel="0" collapsed="false">
      <c r="A502" s="12" t="n">
        <v>46106</v>
      </c>
      <c r="B502" s="13" t="s">
        <v>566</v>
      </c>
      <c r="C502" s="13" t="s">
        <v>36</v>
      </c>
      <c r="D502" s="13" t="s">
        <v>37</v>
      </c>
      <c r="E502" s="13" t="n">
        <v>2</v>
      </c>
      <c r="F502" s="13" t="s">
        <v>63</v>
      </c>
    </row>
    <row r="503" customFormat="false" ht="15" hidden="false" customHeight="false" outlineLevel="0" collapsed="false">
      <c r="A503" s="12" t="n">
        <v>46106</v>
      </c>
      <c r="B503" s="13" t="s">
        <v>567</v>
      </c>
      <c r="C503" s="13" t="s">
        <v>39</v>
      </c>
      <c r="D503" s="13" t="s">
        <v>40</v>
      </c>
      <c r="E503" s="13" t="n">
        <v>12</v>
      </c>
      <c r="F503" s="13" t="s">
        <v>63</v>
      </c>
    </row>
    <row r="504" customFormat="false" ht="15" hidden="false" customHeight="false" outlineLevel="0" collapsed="false">
      <c r="A504" s="12" t="n">
        <v>46106</v>
      </c>
      <c r="B504" s="13" t="s">
        <v>568</v>
      </c>
      <c r="C504" s="13" t="s">
        <v>42</v>
      </c>
      <c r="D504" s="13" t="s">
        <v>43</v>
      </c>
      <c r="E504" s="13" t="n">
        <v>2</v>
      </c>
      <c r="F504" s="13" t="s">
        <v>70</v>
      </c>
    </row>
    <row r="505" customFormat="false" ht="15" hidden="false" customHeight="false" outlineLevel="0" collapsed="false">
      <c r="A505" s="12" t="n">
        <v>46106</v>
      </c>
      <c r="B505" s="13" t="s">
        <v>569</v>
      </c>
      <c r="C505" s="13" t="s">
        <v>45</v>
      </c>
      <c r="D505" s="13" t="s">
        <v>46</v>
      </c>
      <c r="E505" s="13" t="n">
        <v>2</v>
      </c>
      <c r="F505" s="13" t="s">
        <v>63</v>
      </c>
    </row>
    <row r="506" customFormat="false" ht="15" hidden="false" customHeight="false" outlineLevel="0" collapsed="false">
      <c r="A506" s="12" t="n">
        <v>46106</v>
      </c>
      <c r="B506" s="13" t="s">
        <v>570</v>
      </c>
      <c r="C506" s="13" t="s">
        <v>53</v>
      </c>
      <c r="D506" s="13" t="s">
        <v>54</v>
      </c>
      <c r="E506" s="13" t="n">
        <v>2</v>
      </c>
      <c r="F506" s="13" t="s">
        <v>73</v>
      </c>
    </row>
    <row r="507" customFormat="false" ht="15" hidden="false" customHeight="false" outlineLevel="0" collapsed="false">
      <c r="A507" s="12" t="n">
        <v>46107</v>
      </c>
      <c r="B507" s="13" t="s">
        <v>571</v>
      </c>
      <c r="C507" s="13" t="s">
        <v>39</v>
      </c>
      <c r="D507" s="13" t="s">
        <v>40</v>
      </c>
      <c r="E507" s="13" t="n">
        <v>5</v>
      </c>
      <c r="F507" s="13" t="s">
        <v>63</v>
      </c>
    </row>
    <row r="508" customFormat="false" ht="15" hidden="false" customHeight="false" outlineLevel="0" collapsed="false">
      <c r="A508" s="12" t="n">
        <v>46107</v>
      </c>
      <c r="B508" s="13" t="s">
        <v>572</v>
      </c>
      <c r="C508" s="13" t="s">
        <v>42</v>
      </c>
      <c r="D508" s="13" t="s">
        <v>43</v>
      </c>
      <c r="E508" s="13" t="n">
        <v>3</v>
      </c>
      <c r="F508" s="13" t="s">
        <v>70</v>
      </c>
    </row>
    <row r="509" customFormat="false" ht="15" hidden="false" customHeight="false" outlineLevel="0" collapsed="false">
      <c r="A509" s="12" t="n">
        <v>46107</v>
      </c>
      <c r="B509" s="13" t="s">
        <v>573</v>
      </c>
      <c r="C509" s="13" t="s">
        <v>53</v>
      </c>
      <c r="D509" s="13" t="s">
        <v>54</v>
      </c>
      <c r="E509" s="13" t="n">
        <v>4</v>
      </c>
      <c r="F509" s="13" t="s">
        <v>73</v>
      </c>
    </row>
    <row r="510" customFormat="false" ht="15" hidden="false" customHeight="false" outlineLevel="0" collapsed="false">
      <c r="A510" s="12" t="n">
        <v>46108</v>
      </c>
      <c r="B510" s="13" t="s">
        <v>574</v>
      </c>
      <c r="C510" s="13" t="s">
        <v>36</v>
      </c>
      <c r="D510" s="13" t="s">
        <v>37</v>
      </c>
      <c r="E510" s="13" t="n">
        <v>12</v>
      </c>
      <c r="F510" s="13" t="s">
        <v>63</v>
      </c>
    </row>
    <row r="511" customFormat="false" ht="15" hidden="false" customHeight="false" outlineLevel="0" collapsed="false">
      <c r="A511" s="12" t="n">
        <v>46108</v>
      </c>
      <c r="B511" s="13" t="s">
        <v>575</v>
      </c>
      <c r="C511" s="13" t="s">
        <v>36</v>
      </c>
      <c r="D511" s="13" t="s">
        <v>37</v>
      </c>
      <c r="E511" s="13" t="n">
        <v>12</v>
      </c>
      <c r="F511" s="13" t="s">
        <v>63</v>
      </c>
    </row>
    <row r="512" customFormat="false" ht="15" hidden="false" customHeight="false" outlineLevel="0" collapsed="false">
      <c r="A512" s="12" t="n">
        <v>46108</v>
      </c>
      <c r="B512" s="13" t="s">
        <v>576</v>
      </c>
      <c r="C512" s="13" t="s">
        <v>36</v>
      </c>
      <c r="D512" s="13" t="s">
        <v>37</v>
      </c>
      <c r="E512" s="13" t="n">
        <v>6</v>
      </c>
      <c r="F512" s="13" t="s">
        <v>63</v>
      </c>
    </row>
    <row r="513" customFormat="false" ht="15" hidden="false" customHeight="false" outlineLevel="0" collapsed="false">
      <c r="A513" s="12" t="n">
        <v>46108</v>
      </c>
      <c r="B513" s="13" t="s">
        <v>577</v>
      </c>
      <c r="C513" s="13" t="s">
        <v>39</v>
      </c>
      <c r="D513" s="13" t="s">
        <v>40</v>
      </c>
      <c r="E513" s="13" t="n">
        <v>8</v>
      </c>
      <c r="F513" s="13" t="s">
        <v>63</v>
      </c>
    </row>
    <row r="514" customFormat="false" ht="15" hidden="false" customHeight="false" outlineLevel="0" collapsed="false">
      <c r="A514" s="12" t="n">
        <v>46108</v>
      </c>
      <c r="B514" s="13" t="s">
        <v>578</v>
      </c>
      <c r="C514" s="13" t="s">
        <v>50</v>
      </c>
      <c r="D514" s="13" t="s">
        <v>51</v>
      </c>
      <c r="E514" s="13" t="n">
        <v>1</v>
      </c>
      <c r="F514" s="13" t="s">
        <v>63</v>
      </c>
    </row>
    <row r="515" customFormat="false" ht="15" hidden="false" customHeight="false" outlineLevel="0" collapsed="false">
      <c r="A515" s="12" t="n">
        <v>46111</v>
      </c>
      <c r="B515" s="13" t="s">
        <v>579</v>
      </c>
      <c r="C515" s="13" t="s">
        <v>39</v>
      </c>
      <c r="D515" s="13" t="s">
        <v>40</v>
      </c>
      <c r="E515" s="13" t="n">
        <v>3</v>
      </c>
      <c r="F515" s="13" t="s">
        <v>63</v>
      </c>
    </row>
    <row r="516" customFormat="false" ht="15" hidden="false" customHeight="false" outlineLevel="0" collapsed="false">
      <c r="A516" s="12" t="n">
        <v>46111</v>
      </c>
      <c r="B516" s="13" t="s">
        <v>580</v>
      </c>
      <c r="C516" s="13" t="s">
        <v>42</v>
      </c>
      <c r="D516" s="13" t="s">
        <v>43</v>
      </c>
      <c r="E516" s="13" t="n">
        <v>5</v>
      </c>
      <c r="F516" s="13" t="s">
        <v>70</v>
      </c>
    </row>
    <row r="517" customFormat="false" ht="15" hidden="false" customHeight="false" outlineLevel="0" collapsed="false">
      <c r="A517" s="12" t="n">
        <v>46111</v>
      </c>
      <c r="B517" s="13" t="s">
        <v>581</v>
      </c>
      <c r="C517" s="13" t="s">
        <v>48</v>
      </c>
      <c r="D517" s="13" t="s">
        <v>49</v>
      </c>
      <c r="E517" s="13" t="n">
        <v>4</v>
      </c>
      <c r="F517" s="13" t="s">
        <v>73</v>
      </c>
    </row>
    <row r="518" customFormat="false" ht="15" hidden="false" customHeight="false" outlineLevel="0" collapsed="false">
      <c r="A518" s="12" t="n">
        <v>46111</v>
      </c>
      <c r="B518" s="13" t="s">
        <v>582</v>
      </c>
      <c r="C518" s="13" t="s">
        <v>50</v>
      </c>
      <c r="D518" s="13" t="s">
        <v>51</v>
      </c>
      <c r="E518" s="13" t="n">
        <v>1</v>
      </c>
      <c r="F518" s="13" t="s">
        <v>63</v>
      </c>
    </row>
    <row r="519" customFormat="false" ht="15" hidden="false" customHeight="false" outlineLevel="0" collapsed="false">
      <c r="A519" s="12" t="n">
        <v>46112</v>
      </c>
      <c r="B519" s="13" t="s">
        <v>583</v>
      </c>
      <c r="C519" s="13" t="s">
        <v>36</v>
      </c>
      <c r="D519" s="13" t="s">
        <v>37</v>
      </c>
      <c r="E519" s="13" t="n">
        <v>2</v>
      </c>
      <c r="F519" s="13" t="s">
        <v>63</v>
      </c>
    </row>
    <row r="520" customFormat="false" ht="15" hidden="false" customHeight="false" outlineLevel="0" collapsed="false">
      <c r="A520" s="12" t="n">
        <v>46112</v>
      </c>
      <c r="B520" s="13" t="s">
        <v>584</v>
      </c>
      <c r="C520" s="13" t="s">
        <v>39</v>
      </c>
      <c r="D520" s="13" t="s">
        <v>40</v>
      </c>
      <c r="E520" s="13" t="n">
        <v>4</v>
      </c>
      <c r="F520" s="13" t="s">
        <v>63</v>
      </c>
    </row>
    <row r="521" customFormat="false" ht="15" hidden="false" customHeight="false" outlineLevel="0" collapsed="false">
      <c r="A521" s="12" t="n">
        <v>46112</v>
      </c>
      <c r="B521" s="13" t="s">
        <v>585</v>
      </c>
      <c r="C521" s="13" t="s">
        <v>42</v>
      </c>
      <c r="D521" s="13" t="s">
        <v>43</v>
      </c>
      <c r="E521" s="13" t="n">
        <v>3</v>
      </c>
      <c r="F521" s="13" t="s">
        <v>70</v>
      </c>
    </row>
    <row r="522" customFormat="false" ht="15" hidden="false" customHeight="false" outlineLevel="0" collapsed="false">
      <c r="A522" s="12" t="n">
        <v>46112</v>
      </c>
      <c r="B522" s="13" t="s">
        <v>586</v>
      </c>
      <c r="C522" s="13" t="s">
        <v>48</v>
      </c>
      <c r="D522" s="13" t="s">
        <v>49</v>
      </c>
      <c r="E522" s="13" t="n">
        <v>2</v>
      </c>
      <c r="F522" s="13" t="s">
        <v>73</v>
      </c>
    </row>
    <row r="523" customFormat="false" ht="15" hidden="false" customHeight="false" outlineLevel="0" collapsed="false">
      <c r="A523" s="12" t="n">
        <v>46113</v>
      </c>
      <c r="B523" s="13" t="s">
        <v>587</v>
      </c>
      <c r="C523" s="13" t="s">
        <v>36</v>
      </c>
      <c r="D523" s="13" t="s">
        <v>37</v>
      </c>
      <c r="E523" s="13" t="n">
        <v>2</v>
      </c>
      <c r="F523" s="13" t="s">
        <v>63</v>
      </c>
    </row>
    <row r="524" customFormat="false" ht="15" hidden="false" customHeight="false" outlineLevel="0" collapsed="false">
      <c r="A524" s="12" t="n">
        <v>46113</v>
      </c>
      <c r="B524" s="13" t="s">
        <v>588</v>
      </c>
      <c r="C524" s="13" t="s">
        <v>39</v>
      </c>
      <c r="D524" s="13" t="s">
        <v>40</v>
      </c>
      <c r="E524" s="13" t="n">
        <v>10</v>
      </c>
      <c r="F524" s="13" t="s">
        <v>63</v>
      </c>
    </row>
    <row r="525" customFormat="false" ht="15" hidden="false" customHeight="false" outlineLevel="0" collapsed="false">
      <c r="A525" s="12" t="n">
        <v>46113</v>
      </c>
      <c r="B525" s="13" t="s">
        <v>589</v>
      </c>
      <c r="C525" s="13" t="s">
        <v>42</v>
      </c>
      <c r="D525" s="13" t="s">
        <v>43</v>
      </c>
      <c r="E525" s="13" t="n">
        <v>1</v>
      </c>
      <c r="F525" s="13" t="s">
        <v>70</v>
      </c>
    </row>
    <row r="526" customFormat="false" ht="15" hidden="false" customHeight="false" outlineLevel="0" collapsed="false">
      <c r="A526" s="12" t="n">
        <v>46113</v>
      </c>
      <c r="B526" s="13" t="s">
        <v>590</v>
      </c>
      <c r="C526" s="13" t="s">
        <v>48</v>
      </c>
      <c r="D526" s="13" t="s">
        <v>49</v>
      </c>
      <c r="E526" s="13" t="n">
        <v>2</v>
      </c>
      <c r="F526" s="13" t="s">
        <v>73</v>
      </c>
    </row>
    <row r="527" customFormat="false" ht="15" hidden="false" customHeight="false" outlineLevel="0" collapsed="false">
      <c r="A527" s="12" t="n">
        <v>46114</v>
      </c>
      <c r="B527" s="13" t="s">
        <v>591</v>
      </c>
      <c r="C527" s="13" t="s">
        <v>36</v>
      </c>
      <c r="D527" s="13" t="s">
        <v>37</v>
      </c>
      <c r="E527" s="13" t="n">
        <v>6</v>
      </c>
      <c r="F527" s="13" t="s">
        <v>63</v>
      </c>
    </row>
    <row r="528" customFormat="false" ht="15" hidden="false" customHeight="false" outlineLevel="0" collapsed="false">
      <c r="A528" s="12" t="n">
        <v>46114</v>
      </c>
      <c r="B528" s="13" t="s">
        <v>592</v>
      </c>
      <c r="C528" s="13" t="s">
        <v>39</v>
      </c>
      <c r="D528" s="13" t="s">
        <v>40</v>
      </c>
      <c r="E528" s="13" t="n">
        <v>7</v>
      </c>
      <c r="F528" s="13" t="s">
        <v>73</v>
      </c>
    </row>
    <row r="529" customFormat="false" ht="15" hidden="false" customHeight="false" outlineLevel="0" collapsed="false">
      <c r="A529" s="12" t="n">
        <v>46114</v>
      </c>
      <c r="B529" s="13" t="s">
        <v>593</v>
      </c>
      <c r="C529" s="13" t="s">
        <v>42</v>
      </c>
      <c r="D529" s="13" t="s">
        <v>43</v>
      </c>
      <c r="E529" s="13" t="n">
        <v>3</v>
      </c>
      <c r="F529" s="13" t="s">
        <v>70</v>
      </c>
    </row>
    <row r="530" customFormat="false" ht="15" hidden="false" customHeight="false" outlineLevel="0" collapsed="false">
      <c r="A530" s="12" t="n">
        <v>46114</v>
      </c>
      <c r="B530" s="13" t="s">
        <v>594</v>
      </c>
      <c r="C530" s="13" t="s">
        <v>45</v>
      </c>
      <c r="D530" s="13" t="s">
        <v>46</v>
      </c>
      <c r="E530" s="13" t="n">
        <v>2</v>
      </c>
      <c r="F530" s="13" t="s">
        <v>63</v>
      </c>
    </row>
    <row r="531" customFormat="false" ht="15" hidden="false" customHeight="false" outlineLevel="0" collapsed="false">
      <c r="A531" s="12" t="n">
        <v>46114</v>
      </c>
      <c r="B531" s="13" t="s">
        <v>595</v>
      </c>
      <c r="C531" s="13" t="s">
        <v>56</v>
      </c>
      <c r="D531" s="13" t="s">
        <v>57</v>
      </c>
      <c r="E531" s="13" t="n">
        <v>1</v>
      </c>
      <c r="F531" s="13" t="s">
        <v>73</v>
      </c>
    </row>
    <row r="532" customFormat="false" ht="15" hidden="false" customHeight="false" outlineLevel="0" collapsed="false">
      <c r="A532" s="12" t="n">
        <v>46115</v>
      </c>
      <c r="B532" s="13" t="s">
        <v>596</v>
      </c>
      <c r="C532" s="13" t="s">
        <v>39</v>
      </c>
      <c r="D532" s="13" t="s">
        <v>40</v>
      </c>
      <c r="E532" s="13" t="n">
        <v>8</v>
      </c>
      <c r="F532" s="13" t="s">
        <v>73</v>
      </c>
    </row>
    <row r="533" customFormat="false" ht="15" hidden="false" customHeight="false" outlineLevel="0" collapsed="false">
      <c r="A533" s="12" t="n">
        <v>46115</v>
      </c>
      <c r="B533" s="13" t="s">
        <v>597</v>
      </c>
      <c r="C533" s="13" t="s">
        <v>42</v>
      </c>
      <c r="D533" s="13" t="s">
        <v>43</v>
      </c>
      <c r="E533" s="13" t="n">
        <v>2</v>
      </c>
      <c r="F533" s="13" t="s">
        <v>70</v>
      </c>
    </row>
    <row r="534" customFormat="false" ht="15" hidden="false" customHeight="false" outlineLevel="0" collapsed="false">
      <c r="A534" s="12" t="n">
        <v>46115</v>
      </c>
      <c r="B534" s="13" t="s">
        <v>598</v>
      </c>
      <c r="C534" s="13" t="s">
        <v>45</v>
      </c>
      <c r="D534" s="13" t="s">
        <v>46</v>
      </c>
      <c r="E534" s="13" t="n">
        <v>2</v>
      </c>
      <c r="F534" s="13" t="s">
        <v>63</v>
      </c>
    </row>
    <row r="535" customFormat="false" ht="15" hidden="false" customHeight="false" outlineLevel="0" collapsed="false">
      <c r="A535" s="12" t="n">
        <v>46115</v>
      </c>
      <c r="B535" s="13" t="s">
        <v>599</v>
      </c>
      <c r="C535" s="13" t="s">
        <v>48</v>
      </c>
      <c r="D535" s="13" t="s">
        <v>49</v>
      </c>
      <c r="E535" s="13" t="n">
        <v>2</v>
      </c>
      <c r="F535" s="13" t="s">
        <v>73</v>
      </c>
    </row>
    <row r="536" customFormat="false" ht="15" hidden="false" customHeight="false" outlineLevel="0" collapsed="false">
      <c r="A536" s="12" t="n">
        <v>46119</v>
      </c>
      <c r="B536" s="13" t="s">
        <v>600</v>
      </c>
      <c r="C536" s="13" t="s">
        <v>36</v>
      </c>
      <c r="D536" s="13" t="s">
        <v>37</v>
      </c>
      <c r="E536" s="13" t="n">
        <v>5</v>
      </c>
      <c r="F536" s="13" t="s">
        <v>63</v>
      </c>
    </row>
    <row r="537" customFormat="false" ht="15" hidden="false" customHeight="false" outlineLevel="0" collapsed="false">
      <c r="A537" s="12" t="n">
        <v>46119</v>
      </c>
      <c r="B537" s="13" t="s">
        <v>601</v>
      </c>
      <c r="C537" s="13" t="s">
        <v>36</v>
      </c>
      <c r="D537" s="13" t="s">
        <v>37</v>
      </c>
      <c r="E537" s="13" t="n">
        <v>12</v>
      </c>
      <c r="F537" s="13" t="s">
        <v>63</v>
      </c>
    </row>
    <row r="538" customFormat="false" ht="15" hidden="false" customHeight="false" outlineLevel="0" collapsed="false">
      <c r="A538" s="12" t="n">
        <v>46119</v>
      </c>
      <c r="B538" s="13" t="s">
        <v>602</v>
      </c>
      <c r="C538" s="13" t="s">
        <v>39</v>
      </c>
      <c r="D538" s="13" t="s">
        <v>40</v>
      </c>
      <c r="E538" s="13" t="n">
        <v>6</v>
      </c>
      <c r="F538" s="13" t="s">
        <v>73</v>
      </c>
    </row>
    <row r="539" customFormat="false" ht="15" hidden="false" customHeight="false" outlineLevel="0" collapsed="false">
      <c r="A539" s="12" t="n">
        <v>46119</v>
      </c>
      <c r="B539" s="13" t="s">
        <v>603</v>
      </c>
      <c r="C539" s="13" t="s">
        <v>45</v>
      </c>
      <c r="D539" s="13" t="s">
        <v>46</v>
      </c>
      <c r="E539" s="13" t="n">
        <v>2</v>
      </c>
      <c r="F539" s="13" t="s">
        <v>63</v>
      </c>
    </row>
    <row r="540" customFormat="false" ht="15" hidden="false" customHeight="false" outlineLevel="0" collapsed="false">
      <c r="A540" s="12" t="n">
        <v>46120</v>
      </c>
      <c r="B540" s="13" t="s">
        <v>604</v>
      </c>
      <c r="C540" s="13" t="s">
        <v>36</v>
      </c>
      <c r="D540" s="13" t="s">
        <v>37</v>
      </c>
      <c r="E540" s="13" t="n">
        <v>5</v>
      </c>
      <c r="F540" s="13" t="s">
        <v>63</v>
      </c>
    </row>
    <row r="541" customFormat="false" ht="15" hidden="false" customHeight="false" outlineLevel="0" collapsed="false">
      <c r="A541" s="12" t="n">
        <v>46120</v>
      </c>
      <c r="B541" s="13" t="s">
        <v>605</v>
      </c>
      <c r="C541" s="13" t="s">
        <v>36</v>
      </c>
      <c r="D541" s="13" t="s">
        <v>37</v>
      </c>
      <c r="E541" s="13" t="n">
        <v>2</v>
      </c>
      <c r="F541" s="13" t="s">
        <v>63</v>
      </c>
    </row>
    <row r="542" customFormat="false" ht="15" hidden="false" customHeight="false" outlineLevel="0" collapsed="false">
      <c r="A542" s="12" t="n">
        <v>46120</v>
      </c>
      <c r="B542" s="13" t="s">
        <v>606</v>
      </c>
      <c r="C542" s="13" t="s">
        <v>39</v>
      </c>
      <c r="D542" s="13" t="s">
        <v>40</v>
      </c>
      <c r="E542" s="13" t="n">
        <v>5</v>
      </c>
      <c r="F542" s="13" t="s">
        <v>63</v>
      </c>
    </row>
    <row r="543" customFormat="false" ht="15" hidden="false" customHeight="false" outlineLevel="0" collapsed="false">
      <c r="A543" s="12" t="n">
        <v>46120</v>
      </c>
      <c r="B543" s="13" t="s">
        <v>607</v>
      </c>
      <c r="C543" s="13" t="s">
        <v>42</v>
      </c>
      <c r="D543" s="13" t="s">
        <v>43</v>
      </c>
      <c r="E543" s="13" t="n">
        <v>1</v>
      </c>
      <c r="F543" s="13" t="s">
        <v>70</v>
      </c>
    </row>
    <row r="544" customFormat="false" ht="15" hidden="false" customHeight="false" outlineLevel="0" collapsed="false">
      <c r="A544" s="12" t="n">
        <v>46120</v>
      </c>
      <c r="B544" s="13" t="s">
        <v>608</v>
      </c>
      <c r="C544" s="13" t="s">
        <v>45</v>
      </c>
      <c r="D544" s="13" t="s">
        <v>46</v>
      </c>
      <c r="E544" s="13" t="n">
        <v>4</v>
      </c>
      <c r="F544" s="13" t="s">
        <v>63</v>
      </c>
    </row>
    <row r="545" customFormat="false" ht="15" hidden="false" customHeight="false" outlineLevel="0" collapsed="false">
      <c r="A545" s="12" t="n">
        <v>46120</v>
      </c>
      <c r="B545" s="13" t="s">
        <v>609</v>
      </c>
      <c r="C545" s="13" t="s">
        <v>48</v>
      </c>
      <c r="D545" s="13" t="s">
        <v>49</v>
      </c>
      <c r="E545" s="13" t="n">
        <v>4</v>
      </c>
      <c r="F545" s="13" t="s">
        <v>73</v>
      </c>
    </row>
    <row r="546" customFormat="false" ht="15" hidden="false" customHeight="false" outlineLevel="0" collapsed="false">
      <c r="A546" s="12" t="n">
        <v>46121</v>
      </c>
      <c r="B546" s="13" t="s">
        <v>610</v>
      </c>
      <c r="C546" s="13" t="s">
        <v>36</v>
      </c>
      <c r="D546" s="13" t="s">
        <v>37</v>
      </c>
      <c r="E546" s="13" t="n">
        <v>9</v>
      </c>
      <c r="F546" s="13" t="s">
        <v>63</v>
      </c>
    </row>
    <row r="547" customFormat="false" ht="15" hidden="false" customHeight="false" outlineLevel="0" collapsed="false">
      <c r="A547" s="12" t="n">
        <v>46121</v>
      </c>
      <c r="B547" s="13" t="s">
        <v>611</v>
      </c>
      <c r="C547" s="13" t="s">
        <v>36</v>
      </c>
      <c r="D547" s="13" t="s">
        <v>37</v>
      </c>
      <c r="E547" s="13" t="n">
        <v>6</v>
      </c>
      <c r="F547" s="13" t="s">
        <v>63</v>
      </c>
    </row>
    <row r="548" customFormat="false" ht="15" hidden="false" customHeight="false" outlineLevel="0" collapsed="false">
      <c r="A548" s="12" t="n">
        <v>46121</v>
      </c>
      <c r="B548" s="13" t="s">
        <v>612</v>
      </c>
      <c r="C548" s="13" t="s">
        <v>39</v>
      </c>
      <c r="D548" s="13" t="s">
        <v>40</v>
      </c>
      <c r="E548" s="13" t="n">
        <v>4</v>
      </c>
      <c r="F548" s="13" t="s">
        <v>63</v>
      </c>
    </row>
    <row r="549" customFormat="false" ht="15" hidden="false" customHeight="false" outlineLevel="0" collapsed="false">
      <c r="A549" s="12" t="n">
        <v>46121</v>
      </c>
      <c r="B549" s="13" t="s">
        <v>613</v>
      </c>
      <c r="C549" s="13" t="s">
        <v>42</v>
      </c>
      <c r="D549" s="13" t="s">
        <v>43</v>
      </c>
      <c r="E549" s="13" t="n">
        <v>3</v>
      </c>
      <c r="F549" s="13" t="s">
        <v>70</v>
      </c>
    </row>
    <row r="550" customFormat="false" ht="15" hidden="false" customHeight="false" outlineLevel="0" collapsed="false">
      <c r="A550" s="12" t="n">
        <v>46121</v>
      </c>
      <c r="B550" s="13" t="s">
        <v>614</v>
      </c>
      <c r="C550" s="13" t="s">
        <v>45</v>
      </c>
      <c r="D550" s="13" t="s">
        <v>46</v>
      </c>
      <c r="E550" s="13" t="n">
        <v>4</v>
      </c>
      <c r="F550" s="13" t="s">
        <v>63</v>
      </c>
    </row>
    <row r="551" customFormat="false" ht="15" hidden="false" customHeight="false" outlineLevel="0" collapsed="false">
      <c r="A551" s="12" t="n">
        <v>46122</v>
      </c>
      <c r="B551" s="13" t="s">
        <v>615</v>
      </c>
      <c r="C551" s="13" t="s">
        <v>39</v>
      </c>
      <c r="D551" s="13" t="s">
        <v>40</v>
      </c>
      <c r="E551" s="13" t="n">
        <v>6</v>
      </c>
      <c r="F551" s="13" t="s">
        <v>73</v>
      </c>
    </row>
    <row r="552" customFormat="false" ht="15" hidden="false" customHeight="false" outlineLevel="0" collapsed="false">
      <c r="A552" s="12" t="n">
        <v>46122</v>
      </c>
      <c r="B552" s="13" t="s">
        <v>616</v>
      </c>
      <c r="C552" s="13" t="s">
        <v>42</v>
      </c>
      <c r="D552" s="13" t="s">
        <v>43</v>
      </c>
      <c r="E552" s="13" t="n">
        <v>2</v>
      </c>
      <c r="F552" s="13" t="s">
        <v>70</v>
      </c>
    </row>
    <row r="553" customFormat="false" ht="15" hidden="false" customHeight="false" outlineLevel="0" collapsed="false">
      <c r="A553" s="12" t="n">
        <v>46122</v>
      </c>
      <c r="B553" s="13" t="s">
        <v>617</v>
      </c>
      <c r="C553" s="13" t="s">
        <v>45</v>
      </c>
      <c r="D553" s="13" t="s">
        <v>46</v>
      </c>
      <c r="E553" s="13" t="n">
        <v>2</v>
      </c>
      <c r="F553" s="13" t="s">
        <v>63</v>
      </c>
    </row>
    <row r="554" customFormat="false" ht="15" hidden="false" customHeight="false" outlineLevel="0" collapsed="false">
      <c r="A554" s="12" t="n">
        <v>46125</v>
      </c>
      <c r="B554" s="13" t="s">
        <v>618</v>
      </c>
      <c r="C554" s="13" t="s">
        <v>36</v>
      </c>
      <c r="D554" s="13" t="s">
        <v>37</v>
      </c>
      <c r="E554" s="13" t="n">
        <v>3</v>
      </c>
      <c r="F554" s="13" t="s">
        <v>63</v>
      </c>
    </row>
    <row r="555" customFormat="false" ht="15" hidden="false" customHeight="false" outlineLevel="0" collapsed="false">
      <c r="A555" s="12" t="n">
        <v>46125</v>
      </c>
      <c r="B555" s="13" t="s">
        <v>619</v>
      </c>
      <c r="C555" s="13" t="s">
        <v>36</v>
      </c>
      <c r="D555" s="13" t="s">
        <v>37</v>
      </c>
      <c r="E555" s="13" t="n">
        <v>6</v>
      </c>
      <c r="F555" s="13" t="s">
        <v>63</v>
      </c>
    </row>
    <row r="556" customFormat="false" ht="15" hidden="false" customHeight="false" outlineLevel="0" collapsed="false">
      <c r="A556" s="12" t="n">
        <v>46125</v>
      </c>
      <c r="B556" s="13" t="s">
        <v>620</v>
      </c>
      <c r="C556" s="13" t="s">
        <v>39</v>
      </c>
      <c r="D556" s="13" t="s">
        <v>40</v>
      </c>
      <c r="E556" s="13" t="n">
        <v>10</v>
      </c>
      <c r="F556" s="13" t="s">
        <v>73</v>
      </c>
    </row>
    <row r="557" customFormat="false" ht="15" hidden="false" customHeight="false" outlineLevel="0" collapsed="false">
      <c r="A557" s="12" t="n">
        <v>46125</v>
      </c>
      <c r="B557" s="13" t="s">
        <v>621</v>
      </c>
      <c r="C557" s="13" t="s">
        <v>42</v>
      </c>
      <c r="D557" s="13" t="s">
        <v>43</v>
      </c>
      <c r="E557" s="13" t="n">
        <v>4</v>
      </c>
      <c r="F557" s="13" t="s">
        <v>70</v>
      </c>
    </row>
    <row r="558" customFormat="false" ht="15" hidden="false" customHeight="false" outlineLevel="0" collapsed="false">
      <c r="A558" s="12" t="n">
        <v>46126</v>
      </c>
      <c r="B558" s="13" t="s">
        <v>622</v>
      </c>
      <c r="C558" s="13" t="s">
        <v>36</v>
      </c>
      <c r="D558" s="13" t="s">
        <v>37</v>
      </c>
      <c r="E558" s="13" t="n">
        <v>7</v>
      </c>
      <c r="F558" s="13" t="s">
        <v>63</v>
      </c>
    </row>
    <row r="559" customFormat="false" ht="15" hidden="false" customHeight="false" outlineLevel="0" collapsed="false">
      <c r="A559" s="12" t="n">
        <v>46126</v>
      </c>
      <c r="B559" s="13" t="s">
        <v>623</v>
      </c>
      <c r="C559" s="13" t="s">
        <v>36</v>
      </c>
      <c r="D559" s="13" t="s">
        <v>37</v>
      </c>
      <c r="E559" s="13" t="n">
        <v>12</v>
      </c>
      <c r="F559" s="13" t="s">
        <v>63</v>
      </c>
    </row>
    <row r="560" customFormat="false" ht="15" hidden="false" customHeight="false" outlineLevel="0" collapsed="false">
      <c r="A560" s="12" t="n">
        <v>46126</v>
      </c>
      <c r="B560" s="13" t="s">
        <v>624</v>
      </c>
      <c r="C560" s="13" t="s">
        <v>36</v>
      </c>
      <c r="D560" s="13" t="s">
        <v>37</v>
      </c>
      <c r="E560" s="13" t="n">
        <v>6</v>
      </c>
      <c r="F560" s="13" t="s">
        <v>63</v>
      </c>
    </row>
    <row r="561" customFormat="false" ht="15" hidden="false" customHeight="false" outlineLevel="0" collapsed="false">
      <c r="A561" s="12" t="n">
        <v>46126</v>
      </c>
      <c r="B561" s="13" t="s">
        <v>625</v>
      </c>
      <c r="C561" s="13" t="s">
        <v>39</v>
      </c>
      <c r="D561" s="13" t="s">
        <v>40</v>
      </c>
      <c r="E561" s="13" t="n">
        <v>4</v>
      </c>
      <c r="F561" s="13" t="s">
        <v>73</v>
      </c>
    </row>
    <row r="562" customFormat="false" ht="15" hidden="false" customHeight="false" outlineLevel="0" collapsed="false">
      <c r="A562" s="12" t="n">
        <v>46126</v>
      </c>
      <c r="B562" s="13" t="s">
        <v>626</v>
      </c>
      <c r="C562" s="13" t="s">
        <v>42</v>
      </c>
      <c r="D562" s="13" t="s">
        <v>43</v>
      </c>
      <c r="E562" s="13" t="n">
        <v>1</v>
      </c>
      <c r="F562" s="13" t="s">
        <v>70</v>
      </c>
    </row>
    <row r="563" customFormat="false" ht="15" hidden="false" customHeight="false" outlineLevel="0" collapsed="false">
      <c r="A563" s="12" t="n">
        <v>46126</v>
      </c>
      <c r="B563" s="13" t="s">
        <v>627</v>
      </c>
      <c r="C563" s="13" t="s">
        <v>53</v>
      </c>
      <c r="D563" s="13" t="s">
        <v>54</v>
      </c>
      <c r="E563" s="13" t="n">
        <v>1</v>
      </c>
      <c r="F563" s="13" t="s">
        <v>73</v>
      </c>
    </row>
    <row r="564" customFormat="false" ht="15" hidden="false" customHeight="false" outlineLevel="0" collapsed="false">
      <c r="A564" s="12" t="n">
        <v>46126</v>
      </c>
      <c r="B564" s="13" t="s">
        <v>628</v>
      </c>
      <c r="C564" s="13" t="s">
        <v>56</v>
      </c>
      <c r="D564" s="13" t="s">
        <v>57</v>
      </c>
      <c r="E564" s="13" t="n">
        <v>2</v>
      </c>
      <c r="F564" s="13" t="s">
        <v>73</v>
      </c>
    </row>
    <row r="565" customFormat="false" ht="15" hidden="false" customHeight="false" outlineLevel="0" collapsed="false">
      <c r="A565" s="12" t="n">
        <v>46127</v>
      </c>
      <c r="B565" s="13" t="s">
        <v>629</v>
      </c>
      <c r="C565" s="13" t="s">
        <v>36</v>
      </c>
      <c r="D565" s="13" t="s">
        <v>37</v>
      </c>
      <c r="E565" s="13" t="n">
        <v>5</v>
      </c>
      <c r="F565" s="13" t="s">
        <v>63</v>
      </c>
    </row>
    <row r="566" customFormat="false" ht="15" hidden="false" customHeight="false" outlineLevel="0" collapsed="false">
      <c r="A566" s="12" t="n">
        <v>46127</v>
      </c>
      <c r="B566" s="13" t="s">
        <v>630</v>
      </c>
      <c r="C566" s="13" t="s">
        <v>39</v>
      </c>
      <c r="D566" s="13" t="s">
        <v>40</v>
      </c>
      <c r="E566" s="13" t="n">
        <v>9</v>
      </c>
      <c r="F566" s="13" t="s">
        <v>63</v>
      </c>
    </row>
    <row r="567" customFormat="false" ht="15" hidden="false" customHeight="false" outlineLevel="0" collapsed="false">
      <c r="A567" s="12" t="n">
        <v>46127</v>
      </c>
      <c r="B567" s="13" t="s">
        <v>631</v>
      </c>
      <c r="C567" s="13" t="s">
        <v>42</v>
      </c>
      <c r="D567" s="13" t="s">
        <v>43</v>
      </c>
      <c r="E567" s="13" t="n">
        <v>3</v>
      </c>
      <c r="F567" s="13" t="s">
        <v>70</v>
      </c>
    </row>
    <row r="568" customFormat="false" ht="15" hidden="false" customHeight="false" outlineLevel="0" collapsed="false">
      <c r="A568" s="12" t="n">
        <v>46127</v>
      </c>
      <c r="B568" s="13" t="s">
        <v>632</v>
      </c>
      <c r="C568" s="13" t="s">
        <v>45</v>
      </c>
      <c r="D568" s="13" t="s">
        <v>46</v>
      </c>
      <c r="E568" s="13" t="n">
        <v>1</v>
      </c>
      <c r="F568" s="13" t="s">
        <v>63</v>
      </c>
    </row>
    <row r="569" customFormat="false" ht="15" hidden="false" customHeight="false" outlineLevel="0" collapsed="false">
      <c r="A569" s="12" t="n">
        <v>46127</v>
      </c>
      <c r="B569" s="13" t="s">
        <v>633</v>
      </c>
      <c r="C569" s="13" t="s">
        <v>48</v>
      </c>
      <c r="D569" s="13" t="s">
        <v>49</v>
      </c>
      <c r="E569" s="13" t="n">
        <v>2</v>
      </c>
      <c r="F569" s="13" t="s">
        <v>73</v>
      </c>
    </row>
    <row r="570" customFormat="false" ht="15" hidden="false" customHeight="false" outlineLevel="0" collapsed="false">
      <c r="A570" s="12" t="n">
        <v>46127</v>
      </c>
      <c r="B570" s="13" t="s">
        <v>634</v>
      </c>
      <c r="C570" s="13" t="s">
        <v>56</v>
      </c>
      <c r="D570" s="13" t="s">
        <v>57</v>
      </c>
      <c r="E570" s="13" t="n">
        <v>2</v>
      </c>
      <c r="F570" s="13" t="s">
        <v>73</v>
      </c>
    </row>
    <row r="571" customFormat="false" ht="15" hidden="false" customHeight="false" outlineLevel="0" collapsed="false">
      <c r="A571" s="12" t="n">
        <v>46128</v>
      </c>
      <c r="B571" s="13" t="s">
        <v>635</v>
      </c>
      <c r="C571" s="13" t="s">
        <v>39</v>
      </c>
      <c r="D571" s="13" t="s">
        <v>40</v>
      </c>
      <c r="E571" s="13" t="n">
        <v>7</v>
      </c>
      <c r="F571" s="13" t="s">
        <v>63</v>
      </c>
    </row>
    <row r="572" customFormat="false" ht="15" hidden="false" customHeight="false" outlineLevel="0" collapsed="false">
      <c r="A572" s="12" t="n">
        <v>46128</v>
      </c>
      <c r="B572" s="13" t="s">
        <v>636</v>
      </c>
      <c r="C572" s="13" t="s">
        <v>42</v>
      </c>
      <c r="D572" s="13" t="s">
        <v>43</v>
      </c>
      <c r="E572" s="13" t="n">
        <v>4</v>
      </c>
      <c r="F572" s="13" t="s">
        <v>70</v>
      </c>
    </row>
    <row r="573" customFormat="false" ht="15" hidden="false" customHeight="false" outlineLevel="0" collapsed="false">
      <c r="A573" s="12" t="n">
        <v>46128</v>
      </c>
      <c r="B573" s="13" t="s">
        <v>637</v>
      </c>
      <c r="C573" s="13" t="s">
        <v>48</v>
      </c>
      <c r="D573" s="13" t="s">
        <v>49</v>
      </c>
      <c r="E573" s="13" t="n">
        <v>4</v>
      </c>
      <c r="F573" s="13" t="s">
        <v>73</v>
      </c>
    </row>
    <row r="574" customFormat="false" ht="15" hidden="false" customHeight="false" outlineLevel="0" collapsed="false">
      <c r="A574" s="12" t="n">
        <v>46129</v>
      </c>
      <c r="B574" s="13" t="s">
        <v>638</v>
      </c>
      <c r="C574" s="13" t="s">
        <v>36</v>
      </c>
      <c r="D574" s="13" t="s">
        <v>37</v>
      </c>
      <c r="E574" s="13" t="n">
        <v>5</v>
      </c>
      <c r="F574" s="13" t="s">
        <v>63</v>
      </c>
    </row>
    <row r="575" customFormat="false" ht="15" hidden="false" customHeight="false" outlineLevel="0" collapsed="false">
      <c r="A575" s="12" t="n">
        <v>46129</v>
      </c>
      <c r="B575" s="13" t="s">
        <v>639</v>
      </c>
      <c r="C575" s="13" t="s">
        <v>36</v>
      </c>
      <c r="D575" s="13" t="s">
        <v>37</v>
      </c>
      <c r="E575" s="13" t="n">
        <v>7</v>
      </c>
      <c r="F575" s="13" t="s">
        <v>63</v>
      </c>
    </row>
    <row r="576" customFormat="false" ht="15" hidden="false" customHeight="false" outlineLevel="0" collapsed="false">
      <c r="A576" s="12" t="n">
        <v>46129</v>
      </c>
      <c r="B576" s="13" t="s">
        <v>640</v>
      </c>
      <c r="C576" s="13" t="s">
        <v>39</v>
      </c>
      <c r="D576" s="13" t="s">
        <v>40</v>
      </c>
      <c r="E576" s="13" t="n">
        <v>3</v>
      </c>
      <c r="F576" s="13" t="s">
        <v>73</v>
      </c>
    </row>
    <row r="577" customFormat="false" ht="15" hidden="false" customHeight="false" outlineLevel="0" collapsed="false">
      <c r="A577" s="12" t="n">
        <v>46129</v>
      </c>
      <c r="B577" s="13" t="s">
        <v>641</v>
      </c>
      <c r="C577" s="13" t="s">
        <v>42</v>
      </c>
      <c r="D577" s="13" t="s">
        <v>43</v>
      </c>
      <c r="E577" s="13" t="n">
        <v>4</v>
      </c>
      <c r="F577" s="13" t="s">
        <v>70</v>
      </c>
    </row>
    <row r="578" customFormat="false" ht="15" hidden="false" customHeight="false" outlineLevel="0" collapsed="false">
      <c r="A578" s="12" t="n">
        <v>46129</v>
      </c>
      <c r="B578" s="13" t="s">
        <v>642</v>
      </c>
      <c r="C578" s="13" t="s">
        <v>45</v>
      </c>
      <c r="D578" s="13" t="s">
        <v>46</v>
      </c>
      <c r="E578" s="13" t="n">
        <v>2</v>
      </c>
      <c r="F578" s="13" t="s">
        <v>63</v>
      </c>
    </row>
    <row r="579" customFormat="false" ht="15" hidden="false" customHeight="false" outlineLevel="0" collapsed="false">
      <c r="A579" s="12" t="n">
        <v>46129</v>
      </c>
      <c r="B579" s="13" t="s">
        <v>643</v>
      </c>
      <c r="C579" s="13" t="s">
        <v>48</v>
      </c>
      <c r="D579" s="13" t="s">
        <v>49</v>
      </c>
      <c r="E579" s="13" t="n">
        <v>2</v>
      </c>
      <c r="F579" s="13" t="s">
        <v>73</v>
      </c>
    </row>
    <row r="580" customFormat="false" ht="15" hidden="false" customHeight="false" outlineLevel="0" collapsed="false">
      <c r="A580" s="12" t="n">
        <v>46129</v>
      </c>
      <c r="B580" s="13" t="s">
        <v>644</v>
      </c>
      <c r="C580" s="13" t="s">
        <v>50</v>
      </c>
      <c r="D580" s="13" t="s">
        <v>51</v>
      </c>
      <c r="E580" s="13" t="n">
        <v>1</v>
      </c>
      <c r="F580" s="13" t="s">
        <v>63</v>
      </c>
    </row>
    <row r="581" customFormat="false" ht="15" hidden="false" customHeight="false" outlineLevel="0" collapsed="false">
      <c r="A581" s="12" t="n">
        <v>46132</v>
      </c>
      <c r="B581" s="13" t="s">
        <v>645</v>
      </c>
      <c r="C581" s="13" t="s">
        <v>36</v>
      </c>
      <c r="D581" s="13" t="s">
        <v>37</v>
      </c>
      <c r="E581" s="13" t="n">
        <v>3</v>
      </c>
      <c r="F581" s="13" t="s">
        <v>63</v>
      </c>
    </row>
    <row r="582" customFormat="false" ht="15" hidden="false" customHeight="false" outlineLevel="0" collapsed="false">
      <c r="A582" s="12" t="n">
        <v>46132</v>
      </c>
      <c r="B582" s="13" t="s">
        <v>646</v>
      </c>
      <c r="C582" s="13" t="s">
        <v>36</v>
      </c>
      <c r="D582" s="13" t="s">
        <v>37</v>
      </c>
      <c r="E582" s="13" t="n">
        <v>6</v>
      </c>
      <c r="F582" s="13" t="s">
        <v>63</v>
      </c>
    </row>
    <row r="583" customFormat="false" ht="15" hidden="false" customHeight="false" outlineLevel="0" collapsed="false">
      <c r="A583" s="12" t="n">
        <v>46132</v>
      </c>
      <c r="B583" s="13" t="s">
        <v>647</v>
      </c>
      <c r="C583" s="13" t="s">
        <v>39</v>
      </c>
      <c r="D583" s="13" t="s">
        <v>40</v>
      </c>
      <c r="E583" s="13" t="n">
        <v>3</v>
      </c>
      <c r="F583" s="13" t="s">
        <v>63</v>
      </c>
    </row>
    <row r="584" customFormat="false" ht="15" hidden="false" customHeight="false" outlineLevel="0" collapsed="false">
      <c r="A584" s="12" t="n">
        <v>46133</v>
      </c>
      <c r="B584" s="13" t="s">
        <v>648</v>
      </c>
      <c r="C584" s="13" t="s">
        <v>36</v>
      </c>
      <c r="D584" s="13" t="s">
        <v>37</v>
      </c>
      <c r="E584" s="13" t="n">
        <v>7</v>
      </c>
      <c r="F584" s="13" t="s">
        <v>63</v>
      </c>
    </row>
    <row r="585" customFormat="false" ht="15" hidden="false" customHeight="false" outlineLevel="0" collapsed="false">
      <c r="A585" s="12" t="n">
        <v>46133</v>
      </c>
      <c r="B585" s="13" t="s">
        <v>649</v>
      </c>
      <c r="C585" s="13" t="s">
        <v>39</v>
      </c>
      <c r="D585" s="13" t="s">
        <v>40</v>
      </c>
      <c r="E585" s="13" t="n">
        <v>6</v>
      </c>
      <c r="F585" s="13" t="s">
        <v>63</v>
      </c>
    </row>
    <row r="586" customFormat="false" ht="15" hidden="false" customHeight="false" outlineLevel="0" collapsed="false">
      <c r="A586" s="12" t="n">
        <v>46133</v>
      </c>
      <c r="B586" s="13" t="s">
        <v>650</v>
      </c>
      <c r="C586" s="13" t="s">
        <v>42</v>
      </c>
      <c r="D586" s="13" t="s">
        <v>43</v>
      </c>
      <c r="E586" s="13" t="n">
        <v>3</v>
      </c>
      <c r="F586" s="13" t="s">
        <v>70</v>
      </c>
    </row>
    <row r="587" customFormat="false" ht="15" hidden="false" customHeight="false" outlineLevel="0" collapsed="false">
      <c r="A587" s="12" t="n">
        <v>46133</v>
      </c>
      <c r="B587" s="13" t="s">
        <v>651</v>
      </c>
      <c r="C587" s="13" t="s">
        <v>53</v>
      </c>
      <c r="D587" s="13" t="s">
        <v>54</v>
      </c>
      <c r="E587" s="13" t="n">
        <v>4</v>
      </c>
      <c r="F587" s="13" t="s">
        <v>73</v>
      </c>
    </row>
    <row r="588" customFormat="false" ht="15" hidden="false" customHeight="false" outlineLevel="0" collapsed="false">
      <c r="A588" s="12" t="n">
        <v>46134</v>
      </c>
      <c r="B588" s="13" t="s">
        <v>652</v>
      </c>
      <c r="C588" s="13" t="s">
        <v>36</v>
      </c>
      <c r="D588" s="13" t="s">
        <v>37</v>
      </c>
      <c r="E588" s="13" t="n">
        <v>6</v>
      </c>
      <c r="F588" s="13" t="s">
        <v>63</v>
      </c>
    </row>
    <row r="589" customFormat="false" ht="15" hidden="false" customHeight="false" outlineLevel="0" collapsed="false">
      <c r="A589" s="12" t="n">
        <v>46134</v>
      </c>
      <c r="B589" s="13" t="s">
        <v>653</v>
      </c>
      <c r="C589" s="13" t="s">
        <v>36</v>
      </c>
      <c r="D589" s="13" t="s">
        <v>37</v>
      </c>
      <c r="E589" s="13" t="n">
        <v>12</v>
      </c>
      <c r="F589" s="13" t="s">
        <v>63</v>
      </c>
    </row>
    <row r="590" customFormat="false" ht="15" hidden="false" customHeight="false" outlineLevel="0" collapsed="false">
      <c r="A590" s="12" t="n">
        <v>46134</v>
      </c>
      <c r="B590" s="13" t="s">
        <v>654</v>
      </c>
      <c r="C590" s="13" t="s">
        <v>39</v>
      </c>
      <c r="D590" s="13" t="s">
        <v>40</v>
      </c>
      <c r="E590" s="13" t="n">
        <v>1</v>
      </c>
      <c r="F590" s="13" t="s">
        <v>63</v>
      </c>
    </row>
    <row r="591" customFormat="false" ht="15" hidden="false" customHeight="false" outlineLevel="0" collapsed="false">
      <c r="A591" s="12" t="n">
        <v>46134</v>
      </c>
      <c r="B591" s="13" t="s">
        <v>655</v>
      </c>
      <c r="C591" s="13" t="s">
        <v>42</v>
      </c>
      <c r="D591" s="13" t="s">
        <v>43</v>
      </c>
      <c r="E591" s="13" t="n">
        <v>3</v>
      </c>
      <c r="F591" s="13" t="s">
        <v>70</v>
      </c>
    </row>
    <row r="592" customFormat="false" ht="15" hidden="false" customHeight="false" outlineLevel="0" collapsed="false">
      <c r="A592" s="12" t="n">
        <v>46135</v>
      </c>
      <c r="B592" s="13" t="s">
        <v>656</v>
      </c>
      <c r="C592" s="13" t="s">
        <v>36</v>
      </c>
      <c r="D592" s="13" t="s">
        <v>37</v>
      </c>
      <c r="E592" s="13" t="n">
        <v>5</v>
      </c>
      <c r="F592" s="13" t="s">
        <v>63</v>
      </c>
    </row>
    <row r="593" customFormat="false" ht="15" hidden="false" customHeight="false" outlineLevel="0" collapsed="false">
      <c r="A593" s="12" t="n">
        <v>46135</v>
      </c>
      <c r="B593" s="13" t="s">
        <v>657</v>
      </c>
      <c r="C593" s="13" t="s">
        <v>39</v>
      </c>
      <c r="D593" s="13" t="s">
        <v>40</v>
      </c>
      <c r="E593" s="13" t="n">
        <v>5</v>
      </c>
      <c r="F593" s="13" t="s">
        <v>63</v>
      </c>
    </row>
    <row r="594" customFormat="false" ht="15" hidden="false" customHeight="false" outlineLevel="0" collapsed="false">
      <c r="A594" s="12" t="n">
        <v>46135</v>
      </c>
      <c r="B594" s="13" t="s">
        <v>658</v>
      </c>
      <c r="C594" s="13" t="s">
        <v>45</v>
      </c>
      <c r="D594" s="13" t="s">
        <v>46</v>
      </c>
      <c r="E594" s="13" t="n">
        <v>1</v>
      </c>
      <c r="F594" s="13" t="s">
        <v>63</v>
      </c>
    </row>
    <row r="595" customFormat="false" ht="15" hidden="false" customHeight="false" outlineLevel="0" collapsed="false">
      <c r="A595" s="12" t="n">
        <v>46135</v>
      </c>
      <c r="B595" s="13" t="s">
        <v>659</v>
      </c>
      <c r="C595" s="13" t="s">
        <v>50</v>
      </c>
      <c r="D595" s="13" t="s">
        <v>51</v>
      </c>
      <c r="E595" s="13" t="n">
        <v>1</v>
      </c>
      <c r="F595" s="13" t="s">
        <v>63</v>
      </c>
    </row>
    <row r="596" customFormat="false" ht="15" hidden="false" customHeight="false" outlineLevel="0" collapsed="false">
      <c r="A596" s="12" t="n">
        <v>46136</v>
      </c>
      <c r="B596" s="13" t="s">
        <v>660</v>
      </c>
      <c r="C596" s="13" t="s">
        <v>36</v>
      </c>
      <c r="D596" s="13" t="s">
        <v>37</v>
      </c>
      <c r="E596" s="13" t="n">
        <v>2</v>
      </c>
      <c r="F596" s="13" t="s">
        <v>63</v>
      </c>
    </row>
    <row r="597" customFormat="false" ht="15" hidden="false" customHeight="false" outlineLevel="0" collapsed="false">
      <c r="A597" s="12" t="n">
        <v>46136</v>
      </c>
      <c r="B597" s="13" t="s">
        <v>661</v>
      </c>
      <c r="C597" s="13" t="s">
        <v>36</v>
      </c>
      <c r="D597" s="13" t="s">
        <v>37</v>
      </c>
      <c r="E597" s="13" t="n">
        <v>6</v>
      </c>
      <c r="F597" s="13" t="s">
        <v>63</v>
      </c>
    </row>
    <row r="598" customFormat="false" ht="15" hidden="false" customHeight="false" outlineLevel="0" collapsed="false">
      <c r="A598" s="12" t="n">
        <v>46136</v>
      </c>
      <c r="B598" s="13" t="s">
        <v>662</v>
      </c>
      <c r="C598" s="13" t="s">
        <v>39</v>
      </c>
      <c r="D598" s="13" t="s">
        <v>40</v>
      </c>
      <c r="E598" s="13" t="n">
        <v>6</v>
      </c>
      <c r="F598" s="13" t="s">
        <v>63</v>
      </c>
    </row>
    <row r="599" customFormat="false" ht="15" hidden="false" customHeight="false" outlineLevel="0" collapsed="false">
      <c r="A599" s="12" t="n">
        <v>46136</v>
      </c>
      <c r="B599" s="13" t="s">
        <v>663</v>
      </c>
      <c r="C599" s="13" t="s">
        <v>42</v>
      </c>
      <c r="D599" s="13" t="s">
        <v>43</v>
      </c>
      <c r="E599" s="13" t="n">
        <v>6</v>
      </c>
      <c r="F599" s="13" t="s">
        <v>70</v>
      </c>
    </row>
    <row r="600" customFormat="false" ht="15" hidden="false" customHeight="false" outlineLevel="0" collapsed="false">
      <c r="A600" s="12" t="n">
        <v>46136</v>
      </c>
      <c r="B600" s="13" t="s">
        <v>664</v>
      </c>
      <c r="C600" s="13" t="s">
        <v>45</v>
      </c>
      <c r="D600" s="13" t="s">
        <v>46</v>
      </c>
      <c r="E600" s="13" t="n">
        <v>1</v>
      </c>
      <c r="F600" s="13" t="s">
        <v>63</v>
      </c>
    </row>
    <row r="601" customFormat="false" ht="15" hidden="false" customHeight="false" outlineLevel="0" collapsed="false">
      <c r="A601" s="12" t="n">
        <v>46136</v>
      </c>
      <c r="B601" s="13" t="s">
        <v>665</v>
      </c>
      <c r="C601" s="13" t="s">
        <v>48</v>
      </c>
      <c r="D601" s="13" t="s">
        <v>49</v>
      </c>
      <c r="E601" s="13" t="n">
        <v>4</v>
      </c>
      <c r="F601" s="13" t="s">
        <v>73</v>
      </c>
    </row>
    <row r="602" customFormat="false" ht="15" hidden="false" customHeight="false" outlineLevel="0" collapsed="false">
      <c r="A602" s="12" t="n">
        <v>46139</v>
      </c>
      <c r="B602" s="13" t="s">
        <v>666</v>
      </c>
      <c r="C602" s="13" t="s">
        <v>36</v>
      </c>
      <c r="D602" s="13" t="s">
        <v>37</v>
      </c>
      <c r="E602" s="13" t="n">
        <v>5</v>
      </c>
      <c r="F602" s="13" t="s">
        <v>63</v>
      </c>
    </row>
    <row r="603" customFormat="false" ht="15" hidden="false" customHeight="false" outlineLevel="0" collapsed="false">
      <c r="A603" s="12" t="n">
        <v>46139</v>
      </c>
      <c r="B603" s="13" t="s">
        <v>667</v>
      </c>
      <c r="C603" s="13" t="s">
        <v>39</v>
      </c>
      <c r="D603" s="13" t="s">
        <v>40</v>
      </c>
      <c r="E603" s="13" t="n">
        <v>6</v>
      </c>
      <c r="F603" s="13" t="s">
        <v>73</v>
      </c>
    </row>
    <row r="604" customFormat="false" ht="15" hidden="false" customHeight="false" outlineLevel="0" collapsed="false">
      <c r="A604" s="12" t="n">
        <v>46139</v>
      </c>
      <c r="B604" s="13" t="s">
        <v>668</v>
      </c>
      <c r="C604" s="13" t="s">
        <v>42</v>
      </c>
      <c r="D604" s="13" t="s">
        <v>43</v>
      </c>
      <c r="E604" s="13" t="n">
        <v>4</v>
      </c>
      <c r="F604" s="13" t="s">
        <v>70</v>
      </c>
    </row>
    <row r="605" customFormat="false" ht="15" hidden="false" customHeight="false" outlineLevel="0" collapsed="false">
      <c r="A605" s="12" t="n">
        <v>46139</v>
      </c>
      <c r="B605" s="13" t="s">
        <v>669</v>
      </c>
      <c r="C605" s="13" t="s">
        <v>45</v>
      </c>
      <c r="D605" s="13" t="s">
        <v>46</v>
      </c>
      <c r="E605" s="13" t="n">
        <v>4</v>
      </c>
      <c r="F605" s="13" t="s">
        <v>63</v>
      </c>
    </row>
    <row r="606" customFormat="false" ht="15" hidden="false" customHeight="false" outlineLevel="0" collapsed="false">
      <c r="A606" s="12" t="n">
        <v>46140</v>
      </c>
      <c r="B606" s="13" t="s">
        <v>670</v>
      </c>
      <c r="C606" s="13" t="s">
        <v>36</v>
      </c>
      <c r="D606" s="13" t="s">
        <v>37</v>
      </c>
      <c r="E606" s="13" t="n">
        <v>12</v>
      </c>
      <c r="F606" s="13" t="s">
        <v>63</v>
      </c>
    </row>
    <row r="607" customFormat="false" ht="15" hidden="false" customHeight="false" outlineLevel="0" collapsed="false">
      <c r="A607" s="12" t="n">
        <v>46140</v>
      </c>
      <c r="B607" s="13" t="s">
        <v>671</v>
      </c>
      <c r="C607" s="13" t="s">
        <v>39</v>
      </c>
      <c r="D607" s="13" t="s">
        <v>40</v>
      </c>
      <c r="E607" s="13" t="n">
        <v>6</v>
      </c>
      <c r="F607" s="13" t="s">
        <v>63</v>
      </c>
    </row>
    <row r="608" customFormat="false" ht="15" hidden="false" customHeight="false" outlineLevel="0" collapsed="false">
      <c r="A608" s="12" t="n">
        <v>46140</v>
      </c>
      <c r="B608" s="13" t="s">
        <v>672</v>
      </c>
      <c r="C608" s="13" t="s">
        <v>48</v>
      </c>
      <c r="D608" s="13" t="s">
        <v>49</v>
      </c>
      <c r="E608" s="13" t="n">
        <v>4</v>
      </c>
      <c r="F608" s="13" t="s">
        <v>73</v>
      </c>
    </row>
    <row r="609" customFormat="false" ht="15" hidden="false" customHeight="false" outlineLevel="0" collapsed="false">
      <c r="A609" s="12" t="n">
        <v>46141</v>
      </c>
      <c r="B609" s="13" t="s">
        <v>673</v>
      </c>
      <c r="C609" s="13" t="s">
        <v>36</v>
      </c>
      <c r="D609" s="13" t="s">
        <v>37</v>
      </c>
      <c r="E609" s="13" t="n">
        <v>6</v>
      </c>
      <c r="F609" s="13" t="s">
        <v>63</v>
      </c>
    </row>
    <row r="610" customFormat="false" ht="15" hidden="false" customHeight="false" outlineLevel="0" collapsed="false">
      <c r="A610" s="12" t="n">
        <v>46141</v>
      </c>
      <c r="B610" s="13" t="s">
        <v>674</v>
      </c>
      <c r="C610" s="13" t="s">
        <v>36</v>
      </c>
      <c r="D610" s="13" t="s">
        <v>37</v>
      </c>
      <c r="E610" s="13" t="n">
        <v>12</v>
      </c>
      <c r="F610" s="13" t="s">
        <v>63</v>
      </c>
    </row>
    <row r="611" customFormat="false" ht="15" hidden="false" customHeight="false" outlineLevel="0" collapsed="false">
      <c r="A611" s="12" t="n">
        <v>46141</v>
      </c>
      <c r="B611" s="13" t="s">
        <v>675</v>
      </c>
      <c r="C611" s="13" t="s">
        <v>39</v>
      </c>
      <c r="D611" s="13" t="s">
        <v>40</v>
      </c>
      <c r="E611" s="13" t="n">
        <v>6</v>
      </c>
      <c r="F611" s="13" t="s">
        <v>63</v>
      </c>
    </row>
    <row r="612" customFormat="false" ht="15" hidden="false" customHeight="false" outlineLevel="0" collapsed="false">
      <c r="A612" s="12" t="n">
        <v>46141</v>
      </c>
      <c r="B612" s="13" t="s">
        <v>676</v>
      </c>
      <c r="C612" s="13" t="s">
        <v>48</v>
      </c>
      <c r="D612" s="13" t="s">
        <v>49</v>
      </c>
      <c r="E612" s="13" t="n">
        <v>6</v>
      </c>
      <c r="F612" s="13" t="s">
        <v>73</v>
      </c>
    </row>
    <row r="613" customFormat="false" ht="15" hidden="false" customHeight="false" outlineLevel="0" collapsed="false">
      <c r="A613" s="12" t="n">
        <v>46141</v>
      </c>
      <c r="B613" s="13" t="s">
        <v>677</v>
      </c>
      <c r="C613" s="13" t="s">
        <v>50</v>
      </c>
      <c r="D613" s="13" t="s">
        <v>51</v>
      </c>
      <c r="E613" s="13" t="n">
        <v>1</v>
      </c>
      <c r="F613" s="13" t="s">
        <v>63</v>
      </c>
    </row>
    <row r="614" customFormat="false" ht="15" hidden="false" customHeight="false" outlineLevel="0" collapsed="false">
      <c r="A614" s="12" t="n">
        <v>46142</v>
      </c>
      <c r="B614" s="13" t="s">
        <v>678</v>
      </c>
      <c r="C614" s="13" t="s">
        <v>36</v>
      </c>
      <c r="D614" s="13" t="s">
        <v>37</v>
      </c>
      <c r="E614" s="13" t="n">
        <v>9</v>
      </c>
      <c r="F614" s="13" t="s">
        <v>63</v>
      </c>
    </row>
    <row r="615" customFormat="false" ht="15" hidden="false" customHeight="false" outlineLevel="0" collapsed="false">
      <c r="A615" s="12" t="n">
        <v>46142</v>
      </c>
      <c r="B615" s="13" t="s">
        <v>679</v>
      </c>
      <c r="C615" s="13" t="s">
        <v>36</v>
      </c>
      <c r="D615" s="13" t="s">
        <v>37</v>
      </c>
      <c r="E615" s="13" t="n">
        <v>5</v>
      </c>
      <c r="F615" s="13" t="s">
        <v>63</v>
      </c>
    </row>
    <row r="616" customFormat="false" ht="15" hidden="false" customHeight="false" outlineLevel="0" collapsed="false">
      <c r="A616" s="12" t="n">
        <v>46142</v>
      </c>
      <c r="B616" s="13" t="s">
        <v>680</v>
      </c>
      <c r="C616" s="13" t="s">
        <v>39</v>
      </c>
      <c r="D616" s="13" t="s">
        <v>40</v>
      </c>
      <c r="E616" s="13" t="n">
        <v>4</v>
      </c>
      <c r="F616" s="13" t="s">
        <v>73</v>
      </c>
    </row>
    <row r="617" customFormat="false" ht="15" hidden="false" customHeight="false" outlineLevel="0" collapsed="false">
      <c r="A617" s="12" t="n">
        <v>46142</v>
      </c>
      <c r="B617" s="13" t="s">
        <v>681</v>
      </c>
      <c r="C617" s="13" t="s">
        <v>45</v>
      </c>
      <c r="D617" s="13" t="s">
        <v>46</v>
      </c>
      <c r="E617" s="13" t="n">
        <v>1</v>
      </c>
      <c r="F617" s="13" t="s">
        <v>63</v>
      </c>
    </row>
    <row r="618" customFormat="false" ht="15" hidden="false" customHeight="false" outlineLevel="0" collapsed="false">
      <c r="A618" s="12" t="n">
        <v>46146</v>
      </c>
      <c r="B618" s="13" t="s">
        <v>682</v>
      </c>
      <c r="C618" s="13" t="s">
        <v>36</v>
      </c>
      <c r="D618" s="13" t="s">
        <v>37</v>
      </c>
      <c r="E618" s="13" t="n">
        <v>5</v>
      </c>
      <c r="F618" s="13" t="s">
        <v>63</v>
      </c>
    </row>
    <row r="619" customFormat="false" ht="15" hidden="false" customHeight="false" outlineLevel="0" collapsed="false">
      <c r="A619" s="12" t="n">
        <v>46146</v>
      </c>
      <c r="B619" s="13" t="s">
        <v>683</v>
      </c>
      <c r="C619" s="13" t="s">
        <v>36</v>
      </c>
      <c r="D619" s="13" t="s">
        <v>37</v>
      </c>
      <c r="E619" s="13" t="n">
        <v>5</v>
      </c>
      <c r="F619" s="13" t="s">
        <v>63</v>
      </c>
    </row>
    <row r="620" customFormat="false" ht="15" hidden="false" customHeight="false" outlineLevel="0" collapsed="false">
      <c r="A620" s="12" t="n">
        <v>46146</v>
      </c>
      <c r="B620" s="13" t="s">
        <v>684</v>
      </c>
      <c r="C620" s="13" t="s">
        <v>36</v>
      </c>
      <c r="D620" s="13" t="s">
        <v>37</v>
      </c>
      <c r="E620" s="13" t="n">
        <v>3</v>
      </c>
      <c r="F620" s="13" t="s">
        <v>63</v>
      </c>
    </row>
    <row r="621" customFormat="false" ht="15" hidden="false" customHeight="false" outlineLevel="0" collapsed="false">
      <c r="A621" s="12" t="n">
        <v>46146</v>
      </c>
      <c r="B621" s="13" t="s">
        <v>685</v>
      </c>
      <c r="C621" s="13" t="s">
        <v>39</v>
      </c>
      <c r="D621" s="13" t="s">
        <v>40</v>
      </c>
      <c r="E621" s="13" t="n">
        <v>5</v>
      </c>
      <c r="F621" s="13" t="s">
        <v>63</v>
      </c>
    </row>
    <row r="622" customFormat="false" ht="15" hidden="false" customHeight="false" outlineLevel="0" collapsed="false">
      <c r="A622" s="12" t="n">
        <v>46146</v>
      </c>
      <c r="B622" s="13" t="s">
        <v>686</v>
      </c>
      <c r="C622" s="13" t="s">
        <v>42</v>
      </c>
      <c r="D622" s="13" t="s">
        <v>43</v>
      </c>
      <c r="E622" s="13" t="n">
        <v>3</v>
      </c>
      <c r="F622" s="13" t="s">
        <v>70</v>
      </c>
    </row>
    <row r="623" customFormat="false" ht="15" hidden="false" customHeight="false" outlineLevel="0" collapsed="false">
      <c r="A623" s="12" t="n">
        <v>46146</v>
      </c>
      <c r="B623" s="13" t="s">
        <v>687</v>
      </c>
      <c r="C623" s="13" t="s">
        <v>53</v>
      </c>
      <c r="D623" s="13" t="s">
        <v>54</v>
      </c>
      <c r="E623" s="13" t="n">
        <v>2</v>
      </c>
      <c r="F623" s="13" t="s">
        <v>73</v>
      </c>
    </row>
    <row r="624" customFormat="false" ht="15" hidden="false" customHeight="false" outlineLevel="0" collapsed="false">
      <c r="A624" s="12" t="n">
        <v>46147</v>
      </c>
      <c r="B624" s="13" t="s">
        <v>688</v>
      </c>
      <c r="C624" s="13" t="s">
        <v>36</v>
      </c>
      <c r="D624" s="13" t="s">
        <v>37</v>
      </c>
      <c r="E624" s="13" t="n">
        <v>4</v>
      </c>
      <c r="F624" s="13" t="s">
        <v>63</v>
      </c>
    </row>
    <row r="625" customFormat="false" ht="15" hidden="false" customHeight="false" outlineLevel="0" collapsed="false">
      <c r="A625" s="12" t="n">
        <v>46147</v>
      </c>
      <c r="B625" s="13" t="s">
        <v>689</v>
      </c>
      <c r="C625" s="13" t="s">
        <v>36</v>
      </c>
      <c r="D625" s="13" t="s">
        <v>37</v>
      </c>
      <c r="E625" s="13" t="n">
        <v>6</v>
      </c>
      <c r="F625" s="13" t="s">
        <v>63</v>
      </c>
    </row>
    <row r="626" customFormat="false" ht="15" hidden="false" customHeight="false" outlineLevel="0" collapsed="false">
      <c r="A626" s="12" t="n">
        <v>46147</v>
      </c>
      <c r="B626" s="13" t="s">
        <v>690</v>
      </c>
      <c r="C626" s="13" t="s">
        <v>39</v>
      </c>
      <c r="D626" s="13" t="s">
        <v>40</v>
      </c>
      <c r="E626" s="13" t="n">
        <v>7</v>
      </c>
      <c r="F626" s="13" t="s">
        <v>63</v>
      </c>
    </row>
    <row r="627" customFormat="false" ht="15" hidden="false" customHeight="false" outlineLevel="0" collapsed="false">
      <c r="A627" s="12" t="n">
        <v>46147</v>
      </c>
      <c r="B627" s="13" t="s">
        <v>691</v>
      </c>
      <c r="C627" s="13" t="s">
        <v>42</v>
      </c>
      <c r="D627" s="13" t="s">
        <v>43</v>
      </c>
      <c r="E627" s="13" t="n">
        <v>4</v>
      </c>
      <c r="F627" s="13" t="s">
        <v>70</v>
      </c>
    </row>
    <row r="628" customFormat="false" ht="15" hidden="false" customHeight="false" outlineLevel="0" collapsed="false">
      <c r="A628" s="12" t="n">
        <v>46147</v>
      </c>
      <c r="B628" s="13" t="s">
        <v>692</v>
      </c>
      <c r="C628" s="13" t="s">
        <v>45</v>
      </c>
      <c r="D628" s="13" t="s">
        <v>46</v>
      </c>
      <c r="E628" s="13" t="n">
        <v>4</v>
      </c>
      <c r="F628" s="13" t="s">
        <v>63</v>
      </c>
    </row>
    <row r="629" customFormat="false" ht="15" hidden="false" customHeight="false" outlineLevel="0" collapsed="false">
      <c r="A629" s="12" t="n">
        <v>46147</v>
      </c>
      <c r="B629" s="13" t="s">
        <v>693</v>
      </c>
      <c r="C629" s="13" t="s">
        <v>48</v>
      </c>
      <c r="D629" s="13" t="s">
        <v>49</v>
      </c>
      <c r="E629" s="13" t="n">
        <v>2</v>
      </c>
      <c r="F629" s="13" t="s">
        <v>73</v>
      </c>
    </row>
    <row r="630" customFormat="false" ht="15" hidden="false" customHeight="false" outlineLevel="0" collapsed="false">
      <c r="A630" s="12" t="n">
        <v>46147</v>
      </c>
      <c r="B630" s="13" t="s">
        <v>694</v>
      </c>
      <c r="C630" s="13" t="s">
        <v>50</v>
      </c>
      <c r="D630" s="13" t="s">
        <v>51</v>
      </c>
      <c r="E630" s="13" t="n">
        <v>2</v>
      </c>
      <c r="F630" s="13" t="s">
        <v>63</v>
      </c>
    </row>
    <row r="631" customFormat="false" ht="15" hidden="false" customHeight="false" outlineLevel="0" collapsed="false">
      <c r="A631" s="12" t="n">
        <v>46147</v>
      </c>
      <c r="B631" s="13" t="s">
        <v>695</v>
      </c>
      <c r="C631" s="13" t="s">
        <v>56</v>
      </c>
      <c r="D631" s="13" t="s">
        <v>57</v>
      </c>
      <c r="E631" s="13" t="n">
        <v>1</v>
      </c>
      <c r="F631" s="13" t="s">
        <v>73</v>
      </c>
    </row>
    <row r="632" customFormat="false" ht="15" hidden="false" customHeight="false" outlineLevel="0" collapsed="false">
      <c r="A632" s="12" t="n">
        <v>46148</v>
      </c>
      <c r="B632" s="13" t="s">
        <v>696</v>
      </c>
      <c r="C632" s="13" t="s">
        <v>39</v>
      </c>
      <c r="D632" s="13" t="s">
        <v>40</v>
      </c>
      <c r="E632" s="13" t="n">
        <v>8</v>
      </c>
      <c r="F632" s="13" t="s">
        <v>63</v>
      </c>
    </row>
    <row r="633" customFormat="false" ht="15" hidden="false" customHeight="false" outlineLevel="0" collapsed="false">
      <c r="A633" s="12" t="n">
        <v>46148</v>
      </c>
      <c r="B633" s="13" t="s">
        <v>697</v>
      </c>
      <c r="C633" s="13" t="s">
        <v>42</v>
      </c>
      <c r="D633" s="13" t="s">
        <v>43</v>
      </c>
      <c r="E633" s="13" t="n">
        <v>4</v>
      </c>
      <c r="F633" s="13" t="s">
        <v>70</v>
      </c>
    </row>
    <row r="634" customFormat="false" ht="15" hidden="false" customHeight="false" outlineLevel="0" collapsed="false">
      <c r="A634" s="12" t="n">
        <v>46148</v>
      </c>
      <c r="B634" s="13" t="s">
        <v>698</v>
      </c>
      <c r="C634" s="13" t="s">
        <v>45</v>
      </c>
      <c r="D634" s="13" t="s">
        <v>46</v>
      </c>
      <c r="E634" s="13" t="n">
        <v>4</v>
      </c>
      <c r="F634" s="13" t="s">
        <v>63</v>
      </c>
    </row>
    <row r="635" customFormat="false" ht="15" hidden="false" customHeight="false" outlineLevel="0" collapsed="false">
      <c r="A635" s="12" t="n">
        <v>46148</v>
      </c>
      <c r="B635" s="13" t="s">
        <v>699</v>
      </c>
      <c r="C635" s="13" t="s">
        <v>48</v>
      </c>
      <c r="D635" s="13" t="s">
        <v>49</v>
      </c>
      <c r="E635" s="13" t="n">
        <v>4</v>
      </c>
      <c r="F635" s="13" t="s">
        <v>73</v>
      </c>
    </row>
    <row r="636" customFormat="false" ht="15" hidden="false" customHeight="false" outlineLevel="0" collapsed="false">
      <c r="A636" s="12" t="n">
        <v>46149</v>
      </c>
      <c r="B636" s="13" t="s">
        <v>700</v>
      </c>
      <c r="C636" s="13" t="s">
        <v>36</v>
      </c>
      <c r="D636" s="13" t="s">
        <v>37</v>
      </c>
      <c r="E636" s="13" t="n">
        <v>4</v>
      </c>
      <c r="F636" s="13" t="s">
        <v>63</v>
      </c>
    </row>
    <row r="637" customFormat="false" ht="15" hidden="false" customHeight="false" outlineLevel="0" collapsed="false">
      <c r="A637" s="12" t="n">
        <v>46149</v>
      </c>
      <c r="B637" s="13" t="s">
        <v>701</v>
      </c>
      <c r="C637" s="13" t="s">
        <v>36</v>
      </c>
      <c r="D637" s="13" t="s">
        <v>37</v>
      </c>
      <c r="E637" s="13" t="n">
        <v>6</v>
      </c>
      <c r="F637" s="13" t="s">
        <v>63</v>
      </c>
    </row>
    <row r="638" customFormat="false" ht="15" hidden="false" customHeight="false" outlineLevel="0" collapsed="false">
      <c r="A638" s="12" t="n">
        <v>46149</v>
      </c>
      <c r="B638" s="13" t="s">
        <v>702</v>
      </c>
      <c r="C638" s="13" t="s">
        <v>39</v>
      </c>
      <c r="D638" s="13" t="s">
        <v>40</v>
      </c>
      <c r="E638" s="13" t="n">
        <v>4</v>
      </c>
      <c r="F638" s="13" t="s">
        <v>63</v>
      </c>
    </row>
    <row r="639" customFormat="false" ht="15" hidden="false" customHeight="false" outlineLevel="0" collapsed="false">
      <c r="A639" s="12" t="n">
        <v>46149</v>
      </c>
      <c r="B639" s="13" t="s">
        <v>703</v>
      </c>
      <c r="C639" s="13" t="s">
        <v>42</v>
      </c>
      <c r="D639" s="13" t="s">
        <v>43</v>
      </c>
      <c r="E639" s="13" t="n">
        <v>1</v>
      </c>
      <c r="F639" s="13" t="s">
        <v>70</v>
      </c>
    </row>
    <row r="640" customFormat="false" ht="15" hidden="false" customHeight="false" outlineLevel="0" collapsed="false">
      <c r="A640" s="12" t="n">
        <v>46149</v>
      </c>
      <c r="B640" s="13" t="s">
        <v>704</v>
      </c>
      <c r="C640" s="13" t="s">
        <v>45</v>
      </c>
      <c r="D640" s="13" t="s">
        <v>46</v>
      </c>
      <c r="E640" s="13" t="n">
        <v>4</v>
      </c>
      <c r="F640" s="13" t="s">
        <v>63</v>
      </c>
    </row>
    <row r="641" customFormat="false" ht="15" hidden="false" customHeight="false" outlineLevel="0" collapsed="false">
      <c r="A641" s="12" t="n">
        <v>46153</v>
      </c>
      <c r="B641" s="13" t="s">
        <v>705</v>
      </c>
      <c r="C641" s="13" t="s">
        <v>36</v>
      </c>
      <c r="D641" s="13" t="s">
        <v>37</v>
      </c>
      <c r="E641" s="13" t="n">
        <v>2</v>
      </c>
      <c r="F641" s="13" t="s">
        <v>63</v>
      </c>
    </row>
    <row r="642" customFormat="false" ht="15" hidden="false" customHeight="false" outlineLevel="0" collapsed="false">
      <c r="A642" s="12" t="n">
        <v>46153</v>
      </c>
      <c r="B642" s="13" t="s">
        <v>706</v>
      </c>
      <c r="C642" s="13" t="s">
        <v>36</v>
      </c>
      <c r="D642" s="13" t="s">
        <v>37</v>
      </c>
      <c r="E642" s="13" t="n">
        <v>10</v>
      </c>
      <c r="F642" s="13" t="s">
        <v>63</v>
      </c>
    </row>
    <row r="643" customFormat="false" ht="15" hidden="false" customHeight="false" outlineLevel="0" collapsed="false">
      <c r="A643" s="12" t="n">
        <v>46153</v>
      </c>
      <c r="B643" s="13" t="s">
        <v>707</v>
      </c>
      <c r="C643" s="13" t="s">
        <v>39</v>
      </c>
      <c r="D643" s="13" t="s">
        <v>40</v>
      </c>
      <c r="E643" s="13" t="n">
        <v>7</v>
      </c>
      <c r="F643" s="13" t="s">
        <v>63</v>
      </c>
    </row>
    <row r="644" customFormat="false" ht="15" hidden="false" customHeight="false" outlineLevel="0" collapsed="false">
      <c r="A644" s="12" t="n">
        <v>46153</v>
      </c>
      <c r="B644" s="13" t="s">
        <v>708</v>
      </c>
      <c r="C644" s="13" t="s">
        <v>42</v>
      </c>
      <c r="D644" s="13" t="s">
        <v>43</v>
      </c>
      <c r="E644" s="13" t="n">
        <v>3</v>
      </c>
      <c r="F644" s="13" t="s">
        <v>70</v>
      </c>
    </row>
    <row r="645" customFormat="false" ht="15" hidden="false" customHeight="false" outlineLevel="0" collapsed="false">
      <c r="A645" s="12" t="n">
        <v>46154</v>
      </c>
      <c r="B645" s="13" t="s">
        <v>709</v>
      </c>
      <c r="C645" s="13" t="s">
        <v>36</v>
      </c>
      <c r="D645" s="13" t="s">
        <v>37</v>
      </c>
      <c r="E645" s="13" t="n">
        <v>5</v>
      </c>
      <c r="F645" s="13" t="s">
        <v>63</v>
      </c>
    </row>
    <row r="646" customFormat="false" ht="15" hidden="false" customHeight="false" outlineLevel="0" collapsed="false">
      <c r="A646" s="12" t="n">
        <v>46154</v>
      </c>
      <c r="B646" s="13" t="s">
        <v>710</v>
      </c>
      <c r="C646" s="13" t="s">
        <v>39</v>
      </c>
      <c r="D646" s="13" t="s">
        <v>40</v>
      </c>
      <c r="E646" s="13" t="n">
        <v>7</v>
      </c>
      <c r="F646" s="13" t="s">
        <v>63</v>
      </c>
    </row>
    <row r="647" customFormat="false" ht="15" hidden="false" customHeight="false" outlineLevel="0" collapsed="false">
      <c r="A647" s="12" t="n">
        <v>46154</v>
      </c>
      <c r="B647" s="13" t="s">
        <v>711</v>
      </c>
      <c r="C647" s="13" t="s">
        <v>42</v>
      </c>
      <c r="D647" s="13" t="s">
        <v>43</v>
      </c>
      <c r="E647" s="13" t="n">
        <v>2</v>
      </c>
      <c r="F647" s="13" t="s">
        <v>70</v>
      </c>
    </row>
    <row r="648" customFormat="false" ht="15" hidden="false" customHeight="false" outlineLevel="0" collapsed="false">
      <c r="A648" s="12" t="n">
        <v>46155</v>
      </c>
      <c r="B648" s="13" t="s">
        <v>712</v>
      </c>
      <c r="C648" s="13" t="s">
        <v>36</v>
      </c>
      <c r="D648" s="13" t="s">
        <v>37</v>
      </c>
      <c r="E648" s="13" t="n">
        <v>5</v>
      </c>
      <c r="F648" s="13" t="s">
        <v>63</v>
      </c>
    </row>
    <row r="649" customFormat="false" ht="15" hidden="false" customHeight="false" outlineLevel="0" collapsed="false">
      <c r="A649" s="12" t="n">
        <v>46155</v>
      </c>
      <c r="B649" s="13" t="s">
        <v>713</v>
      </c>
      <c r="C649" s="13" t="s">
        <v>36</v>
      </c>
      <c r="D649" s="13" t="s">
        <v>37</v>
      </c>
      <c r="E649" s="13" t="n">
        <v>6</v>
      </c>
      <c r="F649" s="13" t="s">
        <v>63</v>
      </c>
    </row>
    <row r="650" customFormat="false" ht="15" hidden="false" customHeight="false" outlineLevel="0" collapsed="false">
      <c r="A650" s="12" t="n">
        <v>46155</v>
      </c>
      <c r="B650" s="13" t="s">
        <v>714</v>
      </c>
      <c r="C650" s="13" t="s">
        <v>36</v>
      </c>
      <c r="D650" s="13" t="s">
        <v>37</v>
      </c>
      <c r="E650" s="13" t="n">
        <v>3</v>
      </c>
      <c r="F650" s="13" t="s">
        <v>63</v>
      </c>
    </row>
    <row r="651" customFormat="false" ht="15" hidden="false" customHeight="false" outlineLevel="0" collapsed="false">
      <c r="A651" s="12" t="n">
        <v>46155</v>
      </c>
      <c r="B651" s="13" t="s">
        <v>715</v>
      </c>
      <c r="C651" s="13" t="s">
        <v>39</v>
      </c>
      <c r="D651" s="13" t="s">
        <v>40</v>
      </c>
      <c r="E651" s="13" t="n">
        <v>11</v>
      </c>
      <c r="F651" s="13" t="s">
        <v>63</v>
      </c>
    </row>
    <row r="652" customFormat="false" ht="15" hidden="false" customHeight="false" outlineLevel="0" collapsed="false">
      <c r="A652" s="12" t="n">
        <v>46155</v>
      </c>
      <c r="B652" s="13" t="s">
        <v>716</v>
      </c>
      <c r="C652" s="13" t="s">
        <v>42</v>
      </c>
      <c r="D652" s="13" t="s">
        <v>43</v>
      </c>
      <c r="E652" s="13" t="n">
        <v>3</v>
      </c>
      <c r="F652" s="13" t="s">
        <v>70</v>
      </c>
    </row>
    <row r="653" customFormat="false" ht="15" hidden="false" customHeight="false" outlineLevel="0" collapsed="false">
      <c r="A653" s="12" t="n">
        <v>46155</v>
      </c>
      <c r="B653" s="13" t="s">
        <v>717</v>
      </c>
      <c r="C653" s="13" t="s">
        <v>53</v>
      </c>
      <c r="D653" s="13" t="s">
        <v>54</v>
      </c>
      <c r="E653" s="13" t="n">
        <v>4</v>
      </c>
      <c r="F653" s="13" t="s">
        <v>73</v>
      </c>
    </row>
    <row r="654" customFormat="false" ht="15" hidden="false" customHeight="false" outlineLevel="0" collapsed="false">
      <c r="A654" s="12" t="n">
        <v>46160</v>
      </c>
      <c r="B654" s="13" t="s">
        <v>718</v>
      </c>
      <c r="C654" s="13" t="s">
        <v>36</v>
      </c>
      <c r="D654" s="13" t="s">
        <v>37</v>
      </c>
      <c r="E654" s="13" t="n">
        <v>2</v>
      </c>
      <c r="F654" s="13" t="s">
        <v>63</v>
      </c>
    </row>
    <row r="655" customFormat="false" ht="15" hidden="false" customHeight="false" outlineLevel="0" collapsed="false">
      <c r="A655" s="12" t="n">
        <v>46160</v>
      </c>
      <c r="B655" s="13" t="s">
        <v>719</v>
      </c>
      <c r="C655" s="13" t="s">
        <v>36</v>
      </c>
      <c r="D655" s="13" t="s">
        <v>37</v>
      </c>
      <c r="E655" s="13" t="n">
        <v>5</v>
      </c>
      <c r="F655" s="13" t="s">
        <v>63</v>
      </c>
    </row>
    <row r="656" customFormat="false" ht="15" hidden="false" customHeight="false" outlineLevel="0" collapsed="false">
      <c r="A656" s="12" t="n">
        <v>46160</v>
      </c>
      <c r="B656" s="13" t="s">
        <v>720</v>
      </c>
      <c r="C656" s="13" t="s">
        <v>39</v>
      </c>
      <c r="D656" s="13" t="s">
        <v>40</v>
      </c>
      <c r="E656" s="13" t="n">
        <v>8</v>
      </c>
      <c r="F656" s="13" t="s">
        <v>73</v>
      </c>
    </row>
    <row r="657" customFormat="false" ht="15" hidden="false" customHeight="false" outlineLevel="0" collapsed="false">
      <c r="A657" s="12" t="n">
        <v>46160</v>
      </c>
      <c r="B657" s="13" t="s">
        <v>721</v>
      </c>
      <c r="C657" s="13" t="s">
        <v>42</v>
      </c>
      <c r="D657" s="13" t="s">
        <v>43</v>
      </c>
      <c r="E657" s="13" t="n">
        <v>2</v>
      </c>
      <c r="F657" s="13" t="s">
        <v>70</v>
      </c>
    </row>
    <row r="658" customFormat="false" ht="15" hidden="false" customHeight="false" outlineLevel="0" collapsed="false">
      <c r="A658" s="12" t="n">
        <v>46160</v>
      </c>
      <c r="B658" s="13" t="s">
        <v>722</v>
      </c>
      <c r="C658" s="13" t="s">
        <v>50</v>
      </c>
      <c r="D658" s="13" t="s">
        <v>51</v>
      </c>
      <c r="E658" s="13" t="n">
        <v>2</v>
      </c>
      <c r="F658" s="13" t="s">
        <v>63</v>
      </c>
    </row>
    <row r="659" customFormat="false" ht="15" hidden="false" customHeight="false" outlineLevel="0" collapsed="false">
      <c r="A659" s="12" t="n">
        <v>46161</v>
      </c>
      <c r="B659" s="13" t="s">
        <v>723</v>
      </c>
      <c r="C659" s="13" t="s">
        <v>39</v>
      </c>
      <c r="D659" s="13" t="s">
        <v>40</v>
      </c>
      <c r="E659" s="13" t="n">
        <v>11</v>
      </c>
      <c r="F659" s="13" t="s">
        <v>63</v>
      </c>
    </row>
    <row r="660" customFormat="false" ht="15" hidden="false" customHeight="false" outlineLevel="0" collapsed="false">
      <c r="A660" s="12" t="n">
        <v>46161</v>
      </c>
      <c r="B660" s="13" t="s">
        <v>724</v>
      </c>
      <c r="C660" s="13" t="s">
        <v>42</v>
      </c>
      <c r="D660" s="13" t="s">
        <v>43</v>
      </c>
      <c r="E660" s="13" t="n">
        <v>1</v>
      </c>
      <c r="F660" s="13" t="s">
        <v>70</v>
      </c>
    </row>
    <row r="661" customFormat="false" ht="15" hidden="false" customHeight="false" outlineLevel="0" collapsed="false">
      <c r="A661" s="12" t="n">
        <v>46161</v>
      </c>
      <c r="B661" s="13" t="s">
        <v>725</v>
      </c>
      <c r="C661" s="13" t="s">
        <v>48</v>
      </c>
      <c r="D661" s="13" t="s">
        <v>49</v>
      </c>
      <c r="E661" s="13" t="n">
        <v>2</v>
      </c>
      <c r="F661" s="13" t="s">
        <v>73</v>
      </c>
    </row>
    <row r="662" customFormat="false" ht="15" hidden="false" customHeight="false" outlineLevel="0" collapsed="false">
      <c r="A662" s="12" t="n">
        <v>46162</v>
      </c>
      <c r="B662" s="13" t="s">
        <v>726</v>
      </c>
      <c r="C662" s="13" t="s">
        <v>39</v>
      </c>
      <c r="D662" s="13" t="s">
        <v>40</v>
      </c>
      <c r="E662" s="13" t="n">
        <v>8</v>
      </c>
      <c r="F662" s="13" t="s">
        <v>63</v>
      </c>
    </row>
    <row r="663" customFormat="false" ht="15" hidden="false" customHeight="false" outlineLevel="0" collapsed="false">
      <c r="A663" s="12" t="n">
        <v>46162</v>
      </c>
      <c r="B663" s="13" t="s">
        <v>727</v>
      </c>
      <c r="C663" s="13" t="s">
        <v>42</v>
      </c>
      <c r="D663" s="13" t="s">
        <v>43</v>
      </c>
      <c r="E663" s="13" t="n">
        <v>3</v>
      </c>
      <c r="F663" s="13" t="s">
        <v>70</v>
      </c>
    </row>
    <row r="664" customFormat="false" ht="15" hidden="false" customHeight="false" outlineLevel="0" collapsed="false">
      <c r="A664" s="12" t="n">
        <v>46162</v>
      </c>
      <c r="B664" s="13" t="s">
        <v>728</v>
      </c>
      <c r="C664" s="13" t="s">
        <v>45</v>
      </c>
      <c r="D664" s="13" t="s">
        <v>46</v>
      </c>
      <c r="E664" s="13" t="n">
        <v>4</v>
      </c>
      <c r="F664" s="13" t="s">
        <v>63</v>
      </c>
    </row>
    <row r="665" customFormat="false" ht="15" hidden="false" customHeight="false" outlineLevel="0" collapsed="false">
      <c r="A665" s="12" t="n">
        <v>46163</v>
      </c>
      <c r="B665" s="13" t="s">
        <v>729</v>
      </c>
      <c r="C665" s="13" t="s">
        <v>36</v>
      </c>
      <c r="D665" s="13" t="s">
        <v>37</v>
      </c>
      <c r="E665" s="13" t="n">
        <v>10</v>
      </c>
      <c r="F665" s="13" t="s">
        <v>63</v>
      </c>
    </row>
    <row r="666" customFormat="false" ht="15" hidden="false" customHeight="false" outlineLevel="0" collapsed="false">
      <c r="A666" s="12" t="n">
        <v>46163</v>
      </c>
      <c r="B666" s="13" t="s">
        <v>730</v>
      </c>
      <c r="C666" s="13" t="s">
        <v>36</v>
      </c>
      <c r="D666" s="13" t="s">
        <v>37</v>
      </c>
      <c r="E666" s="13" t="n">
        <v>5</v>
      </c>
      <c r="F666" s="13" t="s">
        <v>63</v>
      </c>
    </row>
    <row r="667" customFormat="false" ht="15" hidden="false" customHeight="false" outlineLevel="0" collapsed="false">
      <c r="A667" s="12" t="n">
        <v>46163</v>
      </c>
      <c r="B667" s="13" t="s">
        <v>731</v>
      </c>
      <c r="C667" s="13" t="s">
        <v>39</v>
      </c>
      <c r="D667" s="13" t="s">
        <v>40</v>
      </c>
      <c r="E667" s="13" t="n">
        <v>6</v>
      </c>
      <c r="F667" s="13" t="s">
        <v>63</v>
      </c>
    </row>
    <row r="668" customFormat="false" ht="15" hidden="false" customHeight="false" outlineLevel="0" collapsed="false">
      <c r="A668" s="12" t="n">
        <v>46163</v>
      </c>
      <c r="B668" s="13" t="s">
        <v>732</v>
      </c>
      <c r="C668" s="13" t="s">
        <v>42</v>
      </c>
      <c r="D668" s="13" t="s">
        <v>43</v>
      </c>
      <c r="E668" s="13" t="n">
        <v>3</v>
      </c>
      <c r="F668" s="13" t="s">
        <v>70</v>
      </c>
    </row>
    <row r="669" customFormat="false" ht="15" hidden="false" customHeight="false" outlineLevel="0" collapsed="false">
      <c r="A669" s="12" t="n">
        <v>46164</v>
      </c>
      <c r="B669" s="13" t="s">
        <v>733</v>
      </c>
      <c r="C669" s="13" t="s">
        <v>36</v>
      </c>
      <c r="D669" s="13" t="s">
        <v>37</v>
      </c>
      <c r="E669" s="13" t="n">
        <v>6</v>
      </c>
      <c r="F669" s="13" t="s">
        <v>63</v>
      </c>
    </row>
    <row r="670" customFormat="false" ht="15" hidden="false" customHeight="false" outlineLevel="0" collapsed="false">
      <c r="A670" s="12" t="n">
        <v>46164</v>
      </c>
      <c r="B670" s="13" t="s">
        <v>734</v>
      </c>
      <c r="C670" s="13" t="s">
        <v>36</v>
      </c>
      <c r="D670" s="13" t="s">
        <v>37</v>
      </c>
      <c r="E670" s="13" t="n">
        <v>5</v>
      </c>
      <c r="F670" s="13" t="s">
        <v>63</v>
      </c>
    </row>
    <row r="671" customFormat="false" ht="15" hidden="false" customHeight="false" outlineLevel="0" collapsed="false">
      <c r="A671" s="12" t="n">
        <v>46164</v>
      </c>
      <c r="B671" s="13" t="s">
        <v>735</v>
      </c>
      <c r="C671" s="13" t="s">
        <v>39</v>
      </c>
      <c r="D671" s="13" t="s">
        <v>40</v>
      </c>
      <c r="E671" s="13" t="n">
        <v>2</v>
      </c>
      <c r="F671" s="13" t="s">
        <v>63</v>
      </c>
    </row>
    <row r="672" customFormat="false" ht="15" hidden="false" customHeight="false" outlineLevel="0" collapsed="false">
      <c r="A672" s="12" t="n">
        <v>46164</v>
      </c>
      <c r="B672" s="13" t="s">
        <v>736</v>
      </c>
      <c r="C672" s="13" t="s">
        <v>42</v>
      </c>
      <c r="D672" s="13" t="s">
        <v>43</v>
      </c>
      <c r="E672" s="13" t="n">
        <v>2</v>
      </c>
      <c r="F672" s="13" t="s">
        <v>70</v>
      </c>
    </row>
    <row r="673" customFormat="false" ht="15" hidden="false" customHeight="false" outlineLevel="0" collapsed="false">
      <c r="A673" s="12" t="n">
        <v>46164</v>
      </c>
      <c r="B673" s="13" t="s">
        <v>737</v>
      </c>
      <c r="C673" s="13" t="s">
        <v>48</v>
      </c>
      <c r="D673" s="13" t="s">
        <v>49</v>
      </c>
      <c r="E673" s="13" t="n">
        <v>2</v>
      </c>
      <c r="F673" s="13" t="s">
        <v>73</v>
      </c>
    </row>
    <row r="674" customFormat="false" ht="15" hidden="false" customHeight="false" outlineLevel="0" collapsed="false">
      <c r="A674" s="12" t="n">
        <v>46164</v>
      </c>
      <c r="B674" s="13" t="s">
        <v>738</v>
      </c>
      <c r="C674" s="13" t="s">
        <v>50</v>
      </c>
      <c r="D674" s="13" t="s">
        <v>51</v>
      </c>
      <c r="E674" s="13" t="n">
        <v>1</v>
      </c>
      <c r="F674" s="13" t="s">
        <v>63</v>
      </c>
    </row>
    <row r="675" customFormat="false" ht="15" hidden="false" customHeight="false" outlineLevel="0" collapsed="false">
      <c r="A675" s="12" t="n">
        <v>46168</v>
      </c>
      <c r="B675" s="13" t="s">
        <v>739</v>
      </c>
      <c r="C675" s="13" t="s">
        <v>36</v>
      </c>
      <c r="D675" s="13" t="s">
        <v>37</v>
      </c>
      <c r="E675" s="13" t="n">
        <v>5</v>
      </c>
      <c r="F675" s="13" t="s">
        <v>63</v>
      </c>
    </row>
    <row r="676" customFormat="false" ht="15" hidden="false" customHeight="false" outlineLevel="0" collapsed="false">
      <c r="A676" s="12" t="n">
        <v>46168</v>
      </c>
      <c r="B676" s="13" t="s">
        <v>740</v>
      </c>
      <c r="C676" s="13" t="s">
        <v>36</v>
      </c>
      <c r="D676" s="13" t="s">
        <v>37</v>
      </c>
      <c r="E676" s="13" t="n">
        <v>10</v>
      </c>
      <c r="F676" s="13" t="s">
        <v>63</v>
      </c>
    </row>
    <row r="677" customFormat="false" ht="15" hidden="false" customHeight="false" outlineLevel="0" collapsed="false">
      <c r="A677" s="12" t="n">
        <v>46168</v>
      </c>
      <c r="B677" s="13" t="s">
        <v>741</v>
      </c>
      <c r="C677" s="13" t="s">
        <v>39</v>
      </c>
      <c r="D677" s="13" t="s">
        <v>40</v>
      </c>
      <c r="E677" s="13" t="n">
        <v>5</v>
      </c>
      <c r="F677" s="13" t="s">
        <v>63</v>
      </c>
    </row>
    <row r="678" customFormat="false" ht="15" hidden="false" customHeight="false" outlineLevel="0" collapsed="false">
      <c r="A678" s="12" t="n">
        <v>46168</v>
      </c>
      <c r="B678" s="13" t="s">
        <v>742</v>
      </c>
      <c r="C678" s="13" t="s">
        <v>42</v>
      </c>
      <c r="D678" s="13" t="s">
        <v>43</v>
      </c>
      <c r="E678" s="13" t="n">
        <v>4</v>
      </c>
      <c r="F678" s="13" t="s">
        <v>70</v>
      </c>
    </row>
    <row r="679" customFormat="false" ht="15" hidden="false" customHeight="false" outlineLevel="0" collapsed="false">
      <c r="A679" s="12" t="n">
        <v>46168</v>
      </c>
      <c r="B679" s="13" t="s">
        <v>743</v>
      </c>
      <c r="C679" s="13" t="s">
        <v>45</v>
      </c>
      <c r="D679" s="13" t="s">
        <v>46</v>
      </c>
      <c r="E679" s="13" t="n">
        <v>2</v>
      </c>
      <c r="F679" s="13" t="s">
        <v>63</v>
      </c>
    </row>
    <row r="680" customFormat="false" ht="15" hidden="false" customHeight="false" outlineLevel="0" collapsed="false">
      <c r="A680" s="12" t="n">
        <v>46168</v>
      </c>
      <c r="B680" s="13" t="s">
        <v>744</v>
      </c>
      <c r="C680" s="13" t="s">
        <v>53</v>
      </c>
      <c r="D680" s="13" t="s">
        <v>54</v>
      </c>
      <c r="E680" s="13" t="n">
        <v>2</v>
      </c>
      <c r="F680" s="13" t="s">
        <v>73</v>
      </c>
    </row>
    <row r="681" customFormat="false" ht="15" hidden="false" customHeight="false" outlineLevel="0" collapsed="false">
      <c r="A681" s="12" t="n">
        <v>46169</v>
      </c>
      <c r="B681" s="13" t="s">
        <v>745</v>
      </c>
      <c r="C681" s="13" t="s">
        <v>36</v>
      </c>
      <c r="D681" s="13" t="s">
        <v>37</v>
      </c>
      <c r="E681" s="13" t="n">
        <v>2</v>
      </c>
      <c r="F681" s="13" t="s">
        <v>63</v>
      </c>
    </row>
    <row r="682" customFormat="false" ht="15" hidden="false" customHeight="false" outlineLevel="0" collapsed="false">
      <c r="A682" s="12" t="n">
        <v>46169</v>
      </c>
      <c r="B682" s="13" t="s">
        <v>746</v>
      </c>
      <c r="C682" s="13" t="s">
        <v>36</v>
      </c>
      <c r="D682" s="13" t="s">
        <v>37</v>
      </c>
      <c r="E682" s="13" t="n">
        <v>3</v>
      </c>
      <c r="F682" s="13" t="s">
        <v>63</v>
      </c>
    </row>
    <row r="683" customFormat="false" ht="15" hidden="false" customHeight="false" outlineLevel="0" collapsed="false">
      <c r="A683" s="12" t="n">
        <v>46169</v>
      </c>
      <c r="B683" s="13" t="s">
        <v>747</v>
      </c>
      <c r="C683" s="13" t="s">
        <v>36</v>
      </c>
      <c r="D683" s="13" t="s">
        <v>37</v>
      </c>
      <c r="E683" s="13" t="n">
        <v>4</v>
      </c>
      <c r="F683" s="13" t="s">
        <v>63</v>
      </c>
    </row>
    <row r="684" customFormat="false" ht="15" hidden="false" customHeight="false" outlineLevel="0" collapsed="false">
      <c r="A684" s="12" t="n">
        <v>46169</v>
      </c>
      <c r="B684" s="13" t="s">
        <v>748</v>
      </c>
      <c r="C684" s="13" t="s">
        <v>39</v>
      </c>
      <c r="D684" s="13" t="s">
        <v>40</v>
      </c>
      <c r="E684" s="13" t="n">
        <v>4</v>
      </c>
      <c r="F684" s="13" t="s">
        <v>63</v>
      </c>
    </row>
    <row r="685" customFormat="false" ht="15" hidden="false" customHeight="false" outlineLevel="0" collapsed="false">
      <c r="A685" s="12" t="n">
        <v>46169</v>
      </c>
      <c r="B685" s="13" t="s">
        <v>749</v>
      </c>
      <c r="C685" s="13" t="s">
        <v>42</v>
      </c>
      <c r="D685" s="13" t="s">
        <v>43</v>
      </c>
      <c r="E685" s="13" t="n">
        <v>6</v>
      </c>
      <c r="F685" s="13" t="s">
        <v>70</v>
      </c>
    </row>
    <row r="686" customFormat="false" ht="15" hidden="false" customHeight="false" outlineLevel="0" collapsed="false">
      <c r="A686" s="12" t="n">
        <v>46169</v>
      </c>
      <c r="B686" s="13" t="s">
        <v>750</v>
      </c>
      <c r="C686" s="13" t="s">
        <v>45</v>
      </c>
      <c r="D686" s="13" t="s">
        <v>46</v>
      </c>
      <c r="E686" s="13" t="n">
        <v>1</v>
      </c>
      <c r="F686" s="13" t="s">
        <v>63</v>
      </c>
    </row>
    <row r="687" customFormat="false" ht="15" hidden="false" customHeight="false" outlineLevel="0" collapsed="false">
      <c r="A687" s="12" t="n">
        <v>46169</v>
      </c>
      <c r="B687" s="13" t="s">
        <v>751</v>
      </c>
      <c r="C687" s="13" t="s">
        <v>50</v>
      </c>
      <c r="D687" s="13" t="s">
        <v>51</v>
      </c>
      <c r="E687" s="13" t="n">
        <v>3</v>
      </c>
      <c r="F687" s="13" t="s">
        <v>63</v>
      </c>
    </row>
    <row r="688" customFormat="false" ht="15" hidden="false" customHeight="false" outlineLevel="0" collapsed="false">
      <c r="A688" s="12" t="n">
        <v>46169</v>
      </c>
      <c r="B688" s="13" t="s">
        <v>752</v>
      </c>
      <c r="C688" s="13" t="s">
        <v>56</v>
      </c>
      <c r="D688" s="13" t="s">
        <v>57</v>
      </c>
      <c r="E688" s="13" t="n">
        <v>1</v>
      </c>
      <c r="F688" s="13" t="s">
        <v>73</v>
      </c>
    </row>
    <row r="689" customFormat="false" ht="15" hidden="false" customHeight="false" outlineLevel="0" collapsed="false">
      <c r="A689" s="12" t="n">
        <v>46170</v>
      </c>
      <c r="B689" s="13" t="s">
        <v>753</v>
      </c>
      <c r="C689" s="13" t="s">
        <v>36</v>
      </c>
      <c r="D689" s="13" t="s">
        <v>37</v>
      </c>
      <c r="E689" s="13" t="n">
        <v>6</v>
      </c>
      <c r="F689" s="13" t="s">
        <v>63</v>
      </c>
    </row>
    <row r="690" customFormat="false" ht="15" hidden="false" customHeight="false" outlineLevel="0" collapsed="false">
      <c r="A690" s="12" t="n">
        <v>46170</v>
      </c>
      <c r="B690" s="13" t="s">
        <v>754</v>
      </c>
      <c r="C690" s="13" t="s">
        <v>39</v>
      </c>
      <c r="D690" s="13" t="s">
        <v>40</v>
      </c>
      <c r="E690" s="13" t="n">
        <v>9</v>
      </c>
      <c r="F690" s="13" t="s">
        <v>63</v>
      </c>
    </row>
    <row r="691" customFormat="false" ht="15" hidden="false" customHeight="false" outlineLevel="0" collapsed="false">
      <c r="A691" s="12" t="n">
        <v>46170</v>
      </c>
      <c r="B691" s="13" t="s">
        <v>755</v>
      </c>
      <c r="C691" s="13" t="s">
        <v>42</v>
      </c>
      <c r="D691" s="13" t="s">
        <v>43</v>
      </c>
      <c r="E691" s="13" t="n">
        <v>1</v>
      </c>
      <c r="F691" s="13" t="s">
        <v>70</v>
      </c>
    </row>
    <row r="692" customFormat="false" ht="15" hidden="false" customHeight="false" outlineLevel="0" collapsed="false">
      <c r="A692" s="12" t="n">
        <v>46170</v>
      </c>
      <c r="B692" s="13" t="s">
        <v>756</v>
      </c>
      <c r="C692" s="13" t="s">
        <v>45</v>
      </c>
      <c r="D692" s="13" t="s">
        <v>46</v>
      </c>
      <c r="E692" s="13" t="n">
        <v>2</v>
      </c>
      <c r="F692" s="13" t="s">
        <v>63</v>
      </c>
    </row>
    <row r="693" customFormat="false" ht="15" hidden="false" customHeight="false" outlineLevel="0" collapsed="false">
      <c r="A693" s="12" t="n">
        <v>46170</v>
      </c>
      <c r="B693" s="13" t="s">
        <v>757</v>
      </c>
      <c r="C693" s="13" t="s">
        <v>50</v>
      </c>
      <c r="D693" s="13" t="s">
        <v>51</v>
      </c>
      <c r="E693" s="13" t="n">
        <v>3</v>
      </c>
      <c r="F693" s="13" t="s">
        <v>63</v>
      </c>
    </row>
    <row r="694" customFormat="false" ht="15" hidden="false" customHeight="false" outlineLevel="0" collapsed="false">
      <c r="A694" s="12" t="n">
        <v>46171</v>
      </c>
      <c r="B694" s="13" t="s">
        <v>758</v>
      </c>
      <c r="C694" s="13" t="s">
        <v>36</v>
      </c>
      <c r="D694" s="13" t="s">
        <v>37</v>
      </c>
      <c r="E694" s="13" t="n">
        <v>10</v>
      </c>
      <c r="F694" s="13" t="s">
        <v>63</v>
      </c>
    </row>
    <row r="695" customFormat="false" ht="15" hidden="false" customHeight="false" outlineLevel="0" collapsed="false">
      <c r="A695" s="12" t="n">
        <v>46171</v>
      </c>
      <c r="B695" s="13" t="s">
        <v>759</v>
      </c>
      <c r="C695" s="13" t="s">
        <v>36</v>
      </c>
      <c r="D695" s="13" t="s">
        <v>37</v>
      </c>
      <c r="E695" s="13" t="n">
        <v>2</v>
      </c>
      <c r="F695" s="13" t="s">
        <v>63</v>
      </c>
    </row>
    <row r="696" customFormat="false" ht="15" hidden="false" customHeight="false" outlineLevel="0" collapsed="false">
      <c r="A696" s="12" t="n">
        <v>46171</v>
      </c>
      <c r="B696" s="13" t="s">
        <v>760</v>
      </c>
      <c r="C696" s="13" t="s">
        <v>39</v>
      </c>
      <c r="D696" s="13" t="s">
        <v>40</v>
      </c>
      <c r="E696" s="13" t="n">
        <v>5</v>
      </c>
      <c r="F696" s="13" t="s">
        <v>63</v>
      </c>
    </row>
    <row r="697" customFormat="false" ht="15" hidden="false" customHeight="false" outlineLevel="0" collapsed="false">
      <c r="A697" s="12" t="n">
        <v>46171</v>
      </c>
      <c r="B697" s="13" t="s">
        <v>761</v>
      </c>
      <c r="C697" s="13" t="s">
        <v>42</v>
      </c>
      <c r="D697" s="13" t="s">
        <v>43</v>
      </c>
      <c r="E697" s="13" t="n">
        <v>4</v>
      </c>
      <c r="F697" s="13" t="s">
        <v>70</v>
      </c>
    </row>
    <row r="698" customFormat="false" ht="15" hidden="false" customHeight="false" outlineLevel="0" collapsed="false">
      <c r="A698" s="12" t="n">
        <v>46174</v>
      </c>
      <c r="B698" s="13" t="s">
        <v>762</v>
      </c>
      <c r="C698" s="13" t="s">
        <v>36</v>
      </c>
      <c r="D698" s="13" t="s">
        <v>37</v>
      </c>
      <c r="E698" s="13" t="n">
        <v>8</v>
      </c>
      <c r="F698" s="13" t="s">
        <v>63</v>
      </c>
    </row>
    <row r="699" customFormat="false" ht="15" hidden="false" customHeight="false" outlineLevel="0" collapsed="false">
      <c r="A699" s="12" t="n">
        <v>46174</v>
      </c>
      <c r="B699" s="13" t="s">
        <v>763</v>
      </c>
      <c r="C699" s="13" t="s">
        <v>36</v>
      </c>
      <c r="D699" s="13" t="s">
        <v>37</v>
      </c>
      <c r="E699" s="13" t="n">
        <v>2</v>
      </c>
      <c r="F699" s="13" t="s">
        <v>63</v>
      </c>
    </row>
    <row r="700" customFormat="false" ht="15" hidden="false" customHeight="false" outlineLevel="0" collapsed="false">
      <c r="A700" s="12" t="n">
        <v>46174</v>
      </c>
      <c r="B700" s="13" t="s">
        <v>764</v>
      </c>
      <c r="C700" s="13" t="s">
        <v>36</v>
      </c>
      <c r="D700" s="13" t="s">
        <v>37</v>
      </c>
      <c r="E700" s="13" t="n">
        <v>4</v>
      </c>
      <c r="F700" s="13" t="s">
        <v>63</v>
      </c>
    </row>
    <row r="701" customFormat="false" ht="15" hidden="false" customHeight="false" outlineLevel="0" collapsed="false">
      <c r="A701" s="12" t="n">
        <v>46174</v>
      </c>
      <c r="B701" s="13" t="s">
        <v>765</v>
      </c>
      <c r="C701" s="13" t="s">
        <v>39</v>
      </c>
      <c r="D701" s="13" t="s">
        <v>40</v>
      </c>
      <c r="E701" s="13" t="n">
        <v>8</v>
      </c>
      <c r="F701" s="13" t="s">
        <v>63</v>
      </c>
    </row>
    <row r="702" customFormat="false" ht="15" hidden="false" customHeight="false" outlineLevel="0" collapsed="false">
      <c r="A702" s="12" t="n">
        <v>46174</v>
      </c>
      <c r="B702" s="13" t="s">
        <v>766</v>
      </c>
      <c r="C702" s="13" t="s">
        <v>42</v>
      </c>
      <c r="D702" s="13" t="s">
        <v>43</v>
      </c>
      <c r="E702" s="13" t="n">
        <v>2</v>
      </c>
      <c r="F702" s="13" t="s">
        <v>70</v>
      </c>
    </row>
    <row r="703" customFormat="false" ht="15" hidden="false" customHeight="false" outlineLevel="0" collapsed="false">
      <c r="A703" s="12" t="n">
        <v>46174</v>
      </c>
      <c r="B703" s="13" t="s">
        <v>767</v>
      </c>
      <c r="C703" s="13" t="s">
        <v>45</v>
      </c>
      <c r="D703" s="13" t="s">
        <v>46</v>
      </c>
      <c r="E703" s="13" t="n">
        <v>2</v>
      </c>
      <c r="F703" s="13" t="s">
        <v>63</v>
      </c>
    </row>
    <row r="704" customFormat="false" ht="15" hidden="false" customHeight="false" outlineLevel="0" collapsed="false">
      <c r="A704" s="12" t="n">
        <v>46174</v>
      </c>
      <c r="B704" s="13" t="s">
        <v>768</v>
      </c>
      <c r="C704" s="13" t="s">
        <v>48</v>
      </c>
      <c r="D704" s="13" t="s">
        <v>49</v>
      </c>
      <c r="E704" s="13" t="n">
        <v>6</v>
      </c>
      <c r="F704" s="13" t="s">
        <v>73</v>
      </c>
    </row>
    <row r="705" customFormat="false" ht="15" hidden="false" customHeight="false" outlineLevel="0" collapsed="false">
      <c r="A705" s="12" t="n">
        <v>46175</v>
      </c>
      <c r="B705" s="13" t="s">
        <v>769</v>
      </c>
      <c r="C705" s="13" t="s">
        <v>36</v>
      </c>
      <c r="D705" s="13" t="s">
        <v>37</v>
      </c>
      <c r="E705" s="13" t="n">
        <v>3</v>
      </c>
      <c r="F705" s="13" t="s">
        <v>63</v>
      </c>
    </row>
    <row r="706" customFormat="false" ht="15" hidden="false" customHeight="false" outlineLevel="0" collapsed="false">
      <c r="A706" s="12" t="n">
        <v>46175</v>
      </c>
      <c r="B706" s="13" t="s">
        <v>770</v>
      </c>
      <c r="C706" s="13" t="s">
        <v>36</v>
      </c>
      <c r="D706" s="13" t="s">
        <v>37</v>
      </c>
      <c r="E706" s="13" t="n">
        <v>4</v>
      </c>
      <c r="F706" s="13" t="s">
        <v>63</v>
      </c>
    </row>
    <row r="707" customFormat="false" ht="15" hidden="false" customHeight="false" outlineLevel="0" collapsed="false">
      <c r="A707" s="12" t="n">
        <v>46175</v>
      </c>
      <c r="B707" s="13" t="s">
        <v>771</v>
      </c>
      <c r="C707" s="13" t="s">
        <v>39</v>
      </c>
      <c r="D707" s="13" t="s">
        <v>40</v>
      </c>
      <c r="E707" s="13" t="n">
        <v>6</v>
      </c>
      <c r="F707" s="13" t="s">
        <v>63</v>
      </c>
    </row>
    <row r="708" customFormat="false" ht="15" hidden="false" customHeight="false" outlineLevel="0" collapsed="false">
      <c r="A708" s="12" t="n">
        <v>46175</v>
      </c>
      <c r="B708" s="13" t="s">
        <v>772</v>
      </c>
      <c r="C708" s="13" t="s">
        <v>42</v>
      </c>
      <c r="D708" s="13" t="s">
        <v>43</v>
      </c>
      <c r="E708" s="13" t="n">
        <v>2</v>
      </c>
      <c r="F708" s="13" t="s">
        <v>70</v>
      </c>
    </row>
    <row r="709" customFormat="false" ht="15" hidden="false" customHeight="false" outlineLevel="0" collapsed="false">
      <c r="A709" s="12" t="n">
        <v>46175</v>
      </c>
      <c r="B709" s="13" t="s">
        <v>773</v>
      </c>
      <c r="C709" s="13" t="s">
        <v>53</v>
      </c>
      <c r="D709" s="13" t="s">
        <v>54</v>
      </c>
      <c r="E709" s="13" t="n">
        <v>1</v>
      </c>
      <c r="F709" s="13" t="s">
        <v>73</v>
      </c>
    </row>
    <row r="710" customFormat="false" ht="15" hidden="false" customHeight="false" outlineLevel="0" collapsed="false">
      <c r="A710" s="12" t="n">
        <v>46176</v>
      </c>
      <c r="B710" s="13" t="s">
        <v>774</v>
      </c>
      <c r="C710" s="13" t="s">
        <v>39</v>
      </c>
      <c r="D710" s="13" t="s">
        <v>40</v>
      </c>
      <c r="E710" s="13" t="n">
        <v>3</v>
      </c>
      <c r="F710" s="13" t="s">
        <v>63</v>
      </c>
    </row>
    <row r="711" customFormat="false" ht="15" hidden="false" customHeight="false" outlineLevel="0" collapsed="false">
      <c r="A711" s="12" t="n">
        <v>46176</v>
      </c>
      <c r="B711" s="13" t="s">
        <v>775</v>
      </c>
      <c r="C711" s="13" t="s">
        <v>45</v>
      </c>
      <c r="D711" s="13" t="s">
        <v>46</v>
      </c>
      <c r="E711" s="13" t="n">
        <v>3</v>
      </c>
      <c r="F711" s="13" t="s">
        <v>63</v>
      </c>
    </row>
    <row r="712" customFormat="false" ht="15" hidden="false" customHeight="false" outlineLevel="0" collapsed="false">
      <c r="A712" s="12" t="n">
        <v>46177</v>
      </c>
      <c r="B712" s="13" t="s">
        <v>776</v>
      </c>
      <c r="C712" s="13" t="s">
        <v>36</v>
      </c>
      <c r="D712" s="13" t="s">
        <v>37</v>
      </c>
      <c r="E712" s="13" t="n">
        <v>8</v>
      </c>
      <c r="F712" s="13" t="s">
        <v>63</v>
      </c>
    </row>
    <row r="713" customFormat="false" ht="15" hidden="false" customHeight="false" outlineLevel="0" collapsed="false">
      <c r="A713" s="12" t="n">
        <v>46177</v>
      </c>
      <c r="B713" s="13" t="s">
        <v>777</v>
      </c>
      <c r="C713" s="13" t="s">
        <v>36</v>
      </c>
      <c r="D713" s="13" t="s">
        <v>37</v>
      </c>
      <c r="E713" s="13" t="n">
        <v>6</v>
      </c>
      <c r="F713" s="13" t="s">
        <v>63</v>
      </c>
    </row>
    <row r="714" customFormat="false" ht="15" hidden="false" customHeight="false" outlineLevel="0" collapsed="false">
      <c r="A714" s="12" t="n">
        <v>46177</v>
      </c>
      <c r="B714" s="13" t="s">
        <v>778</v>
      </c>
      <c r="C714" s="13" t="s">
        <v>39</v>
      </c>
      <c r="D714" s="13" t="s">
        <v>40</v>
      </c>
      <c r="E714" s="13" t="n">
        <v>6</v>
      </c>
      <c r="F714" s="13" t="s">
        <v>63</v>
      </c>
    </row>
    <row r="715" customFormat="false" ht="15" hidden="false" customHeight="false" outlineLevel="0" collapsed="false">
      <c r="A715" s="12" t="n">
        <v>46177</v>
      </c>
      <c r="B715" s="13" t="s">
        <v>779</v>
      </c>
      <c r="C715" s="13" t="s">
        <v>42</v>
      </c>
      <c r="D715" s="13" t="s">
        <v>43</v>
      </c>
      <c r="E715" s="13" t="n">
        <v>3</v>
      </c>
      <c r="F715" s="13" t="s">
        <v>70</v>
      </c>
    </row>
    <row r="716" customFormat="false" ht="15" hidden="false" customHeight="false" outlineLevel="0" collapsed="false">
      <c r="A716" s="12" t="n">
        <v>46177</v>
      </c>
      <c r="B716" s="13" t="s">
        <v>780</v>
      </c>
      <c r="C716" s="13" t="s">
        <v>36</v>
      </c>
      <c r="D716" s="13" t="s">
        <v>37</v>
      </c>
      <c r="E716" s="13" t="n">
        <v>-2</v>
      </c>
      <c r="F716" s="13" t="s">
        <v>781</v>
      </c>
    </row>
    <row r="717" customFormat="false" ht="15" hidden="false" customHeight="false" outlineLevel="0" collapsed="false">
      <c r="A717" s="12" t="n">
        <v>46178</v>
      </c>
      <c r="B717" s="13" t="s">
        <v>782</v>
      </c>
      <c r="C717" s="13" t="s">
        <v>39</v>
      </c>
      <c r="D717" s="13" t="s">
        <v>40</v>
      </c>
      <c r="E717" s="13" t="n">
        <v>3</v>
      </c>
      <c r="F717" s="13" t="s">
        <v>63</v>
      </c>
    </row>
    <row r="718" customFormat="false" ht="15" hidden="false" customHeight="false" outlineLevel="0" collapsed="false">
      <c r="A718" s="12" t="n">
        <v>46178</v>
      </c>
      <c r="B718" s="13" t="s">
        <v>783</v>
      </c>
      <c r="C718" s="13" t="s">
        <v>42</v>
      </c>
      <c r="D718" s="13" t="s">
        <v>43</v>
      </c>
      <c r="E718" s="13" t="n">
        <v>3</v>
      </c>
      <c r="F718" s="13" t="s">
        <v>70</v>
      </c>
    </row>
    <row r="719" customFormat="false" ht="15" hidden="false" customHeight="false" outlineLevel="0" collapsed="false">
      <c r="A719" s="12" t="n">
        <v>46178</v>
      </c>
      <c r="B719" s="13" t="s">
        <v>784</v>
      </c>
      <c r="C719" s="13" t="s">
        <v>50</v>
      </c>
      <c r="D719" s="13" t="s">
        <v>51</v>
      </c>
      <c r="E719" s="13" t="n">
        <v>2</v>
      </c>
      <c r="F719" s="13" t="s">
        <v>63</v>
      </c>
    </row>
    <row r="720" customFormat="false" ht="15" hidden="false" customHeight="false" outlineLevel="0" collapsed="false">
      <c r="A720" s="12" t="n">
        <v>46178</v>
      </c>
      <c r="B720" s="13" t="s">
        <v>785</v>
      </c>
      <c r="C720" s="13" t="s">
        <v>53</v>
      </c>
      <c r="D720" s="13" t="s">
        <v>54</v>
      </c>
      <c r="E720" s="13" t="n">
        <v>2</v>
      </c>
      <c r="F720" s="13" t="s">
        <v>73</v>
      </c>
    </row>
    <row r="721" customFormat="false" ht="15" hidden="false" customHeight="false" outlineLevel="0" collapsed="false">
      <c r="A721" s="12" t="n">
        <v>46181</v>
      </c>
      <c r="B721" s="13" t="s">
        <v>786</v>
      </c>
      <c r="C721" s="13" t="s">
        <v>36</v>
      </c>
      <c r="D721" s="13" t="s">
        <v>37</v>
      </c>
      <c r="E721" s="13" t="n">
        <v>8</v>
      </c>
      <c r="F721" s="13" t="s">
        <v>63</v>
      </c>
    </row>
    <row r="722" customFormat="false" ht="15" hidden="false" customHeight="false" outlineLevel="0" collapsed="false">
      <c r="A722" s="12" t="n">
        <v>46181</v>
      </c>
      <c r="B722" s="13" t="s">
        <v>787</v>
      </c>
      <c r="C722" s="13" t="s">
        <v>36</v>
      </c>
      <c r="D722" s="13" t="s">
        <v>37</v>
      </c>
      <c r="E722" s="13" t="n">
        <v>10</v>
      </c>
      <c r="F722" s="13" t="s">
        <v>63</v>
      </c>
    </row>
    <row r="723" customFormat="false" ht="15" hidden="false" customHeight="false" outlineLevel="0" collapsed="false">
      <c r="A723" s="12" t="n">
        <v>46181</v>
      </c>
      <c r="B723" s="13" t="s">
        <v>788</v>
      </c>
      <c r="C723" s="13" t="s">
        <v>39</v>
      </c>
      <c r="D723" s="13" t="s">
        <v>40</v>
      </c>
      <c r="E723" s="13" t="n">
        <v>7</v>
      </c>
      <c r="F723" s="13" t="s">
        <v>63</v>
      </c>
    </row>
    <row r="724" customFormat="false" ht="15" hidden="false" customHeight="false" outlineLevel="0" collapsed="false">
      <c r="A724" s="12" t="n">
        <v>46181</v>
      </c>
      <c r="B724" s="13" t="s">
        <v>789</v>
      </c>
      <c r="C724" s="13" t="s">
        <v>45</v>
      </c>
      <c r="D724" s="13" t="s">
        <v>46</v>
      </c>
      <c r="E724" s="13" t="n">
        <v>3</v>
      </c>
      <c r="F724" s="13" t="s">
        <v>63</v>
      </c>
    </row>
    <row r="725" customFormat="false" ht="15" hidden="false" customHeight="false" outlineLevel="0" collapsed="false">
      <c r="A725" s="12" t="n">
        <v>46182</v>
      </c>
      <c r="B725" s="13" t="s">
        <v>790</v>
      </c>
      <c r="C725" s="13" t="s">
        <v>36</v>
      </c>
      <c r="D725" s="13" t="s">
        <v>37</v>
      </c>
      <c r="E725" s="13" t="n">
        <v>10</v>
      </c>
      <c r="F725" s="13" t="s">
        <v>63</v>
      </c>
    </row>
    <row r="726" customFormat="false" ht="15" hidden="false" customHeight="false" outlineLevel="0" collapsed="false">
      <c r="A726" s="12" t="n">
        <v>46182</v>
      </c>
      <c r="B726" s="13" t="s">
        <v>791</v>
      </c>
      <c r="C726" s="13" t="s">
        <v>39</v>
      </c>
      <c r="D726" s="13" t="s">
        <v>40</v>
      </c>
      <c r="E726" s="13" t="n">
        <v>6</v>
      </c>
      <c r="F726" s="13" t="s">
        <v>63</v>
      </c>
    </row>
    <row r="727" customFormat="false" ht="15" hidden="false" customHeight="false" outlineLevel="0" collapsed="false">
      <c r="A727" s="12" t="n">
        <v>46182</v>
      </c>
      <c r="B727" s="13" t="s">
        <v>792</v>
      </c>
      <c r="C727" s="13" t="s">
        <v>42</v>
      </c>
      <c r="D727" s="13" t="s">
        <v>43</v>
      </c>
      <c r="E727" s="13" t="n">
        <v>3</v>
      </c>
      <c r="F727" s="13" t="s">
        <v>70</v>
      </c>
    </row>
    <row r="728" customFormat="false" ht="15" hidden="false" customHeight="false" outlineLevel="0" collapsed="false">
      <c r="A728" s="12" t="n">
        <v>46183</v>
      </c>
      <c r="B728" s="13" t="s">
        <v>793</v>
      </c>
      <c r="C728" s="13" t="s">
        <v>36</v>
      </c>
      <c r="D728" s="13" t="s">
        <v>37</v>
      </c>
      <c r="E728" s="13" t="n">
        <v>5</v>
      </c>
      <c r="F728" s="13" t="s">
        <v>63</v>
      </c>
    </row>
    <row r="729" customFormat="false" ht="15" hidden="false" customHeight="false" outlineLevel="0" collapsed="false">
      <c r="A729" s="12" t="n">
        <v>46183</v>
      </c>
      <c r="B729" s="13" t="s">
        <v>794</v>
      </c>
      <c r="C729" s="13" t="s">
        <v>39</v>
      </c>
      <c r="D729" s="13" t="s">
        <v>40</v>
      </c>
      <c r="E729" s="13" t="n">
        <v>7</v>
      </c>
      <c r="F729" s="13" t="s">
        <v>63</v>
      </c>
    </row>
    <row r="730" customFormat="false" ht="15" hidden="false" customHeight="false" outlineLevel="0" collapsed="false">
      <c r="A730" s="12" t="n">
        <v>46183</v>
      </c>
      <c r="B730" s="13" t="s">
        <v>795</v>
      </c>
      <c r="C730" s="13" t="s">
        <v>42</v>
      </c>
      <c r="D730" s="13" t="s">
        <v>43</v>
      </c>
      <c r="E730" s="13" t="n">
        <v>5</v>
      </c>
      <c r="F730" s="13" t="s">
        <v>70</v>
      </c>
    </row>
    <row r="731" customFormat="false" ht="15" hidden="false" customHeight="false" outlineLevel="0" collapsed="false">
      <c r="A731" s="12" t="n">
        <v>46183</v>
      </c>
      <c r="B731" s="13" t="s">
        <v>796</v>
      </c>
      <c r="C731" s="13" t="s">
        <v>45</v>
      </c>
      <c r="D731" s="13" t="s">
        <v>46</v>
      </c>
      <c r="E731" s="13" t="n">
        <v>4</v>
      </c>
      <c r="F731" s="13" t="s">
        <v>63</v>
      </c>
    </row>
    <row r="732" customFormat="false" ht="15" hidden="false" customHeight="false" outlineLevel="0" collapsed="false">
      <c r="A732" s="12" t="n">
        <v>46184</v>
      </c>
      <c r="B732" s="13" t="s">
        <v>797</v>
      </c>
      <c r="C732" s="13" t="s">
        <v>36</v>
      </c>
      <c r="D732" s="13" t="s">
        <v>37</v>
      </c>
      <c r="E732" s="13" t="n">
        <v>2</v>
      </c>
      <c r="F732" s="13" t="s">
        <v>63</v>
      </c>
    </row>
    <row r="733" customFormat="false" ht="15" hidden="false" customHeight="false" outlineLevel="0" collapsed="false">
      <c r="A733" s="12" t="n">
        <v>46184</v>
      </c>
      <c r="B733" s="13" t="s">
        <v>798</v>
      </c>
      <c r="C733" s="13" t="s">
        <v>36</v>
      </c>
      <c r="D733" s="13" t="s">
        <v>37</v>
      </c>
      <c r="E733" s="13" t="n">
        <v>6</v>
      </c>
      <c r="F733" s="13" t="s">
        <v>63</v>
      </c>
    </row>
    <row r="734" customFormat="false" ht="15" hidden="false" customHeight="false" outlineLevel="0" collapsed="false">
      <c r="A734" s="12" t="n">
        <v>46184</v>
      </c>
      <c r="B734" s="13" t="s">
        <v>799</v>
      </c>
      <c r="C734" s="13" t="s">
        <v>36</v>
      </c>
      <c r="D734" s="13" t="s">
        <v>37</v>
      </c>
      <c r="E734" s="13" t="n">
        <v>2</v>
      </c>
      <c r="F734" s="13" t="s">
        <v>63</v>
      </c>
    </row>
    <row r="735" customFormat="false" ht="15" hidden="false" customHeight="false" outlineLevel="0" collapsed="false">
      <c r="A735" s="12" t="n">
        <v>46184</v>
      </c>
      <c r="B735" s="13" t="s">
        <v>800</v>
      </c>
      <c r="C735" s="13" t="s">
        <v>39</v>
      </c>
      <c r="D735" s="13" t="s">
        <v>40</v>
      </c>
      <c r="E735" s="13" t="n">
        <v>6</v>
      </c>
      <c r="F735" s="13" t="s">
        <v>63</v>
      </c>
    </row>
    <row r="736" customFormat="false" ht="15" hidden="false" customHeight="false" outlineLevel="0" collapsed="false">
      <c r="A736" s="12" t="n">
        <v>46184</v>
      </c>
      <c r="B736" s="13" t="s">
        <v>801</v>
      </c>
      <c r="C736" s="13" t="s">
        <v>42</v>
      </c>
      <c r="D736" s="13" t="s">
        <v>43</v>
      </c>
      <c r="E736" s="13" t="n">
        <v>4</v>
      </c>
      <c r="F736" s="13" t="s">
        <v>70</v>
      </c>
    </row>
    <row r="737" customFormat="false" ht="15" hidden="false" customHeight="false" outlineLevel="0" collapsed="false">
      <c r="A737" s="12" t="n">
        <v>46184</v>
      </c>
      <c r="B737" s="13" t="s">
        <v>802</v>
      </c>
      <c r="C737" s="13" t="s">
        <v>45</v>
      </c>
      <c r="D737" s="13" t="s">
        <v>46</v>
      </c>
      <c r="E737" s="13" t="n">
        <v>4</v>
      </c>
      <c r="F737" s="13" t="s">
        <v>63</v>
      </c>
    </row>
    <row r="738" customFormat="false" ht="15" hidden="false" customHeight="false" outlineLevel="0" collapsed="false">
      <c r="A738" s="12" t="n">
        <v>46185</v>
      </c>
      <c r="B738" s="13" t="s">
        <v>803</v>
      </c>
      <c r="C738" s="13" t="s">
        <v>36</v>
      </c>
      <c r="D738" s="13" t="s">
        <v>37</v>
      </c>
      <c r="E738" s="13" t="n">
        <v>6</v>
      </c>
      <c r="F738" s="13" t="s">
        <v>63</v>
      </c>
    </row>
    <row r="739" customFormat="false" ht="15" hidden="false" customHeight="false" outlineLevel="0" collapsed="false">
      <c r="A739" s="12" t="n">
        <v>46185</v>
      </c>
      <c r="B739" s="13" t="s">
        <v>804</v>
      </c>
      <c r="C739" s="13" t="s">
        <v>36</v>
      </c>
      <c r="D739" s="13" t="s">
        <v>37</v>
      </c>
      <c r="E739" s="13" t="n">
        <v>4</v>
      </c>
      <c r="F739" s="13" t="s">
        <v>63</v>
      </c>
    </row>
    <row r="740" customFormat="false" ht="15" hidden="false" customHeight="false" outlineLevel="0" collapsed="false">
      <c r="A740" s="12" t="n">
        <v>46185</v>
      </c>
      <c r="B740" s="13" t="s">
        <v>805</v>
      </c>
      <c r="C740" s="13" t="s">
        <v>36</v>
      </c>
      <c r="D740" s="13" t="s">
        <v>37</v>
      </c>
      <c r="E740" s="13" t="n">
        <v>6</v>
      </c>
      <c r="F740" s="13" t="s">
        <v>63</v>
      </c>
    </row>
    <row r="741" customFormat="false" ht="15" hidden="false" customHeight="false" outlineLevel="0" collapsed="false">
      <c r="A741" s="12" t="n">
        <v>46185</v>
      </c>
      <c r="B741" s="13" t="s">
        <v>806</v>
      </c>
      <c r="C741" s="13" t="s">
        <v>39</v>
      </c>
      <c r="D741" s="13" t="s">
        <v>40</v>
      </c>
      <c r="E741" s="13" t="n">
        <v>9</v>
      </c>
      <c r="F741" s="13" t="s">
        <v>63</v>
      </c>
    </row>
    <row r="742" customFormat="false" ht="15" hidden="false" customHeight="false" outlineLevel="0" collapsed="false">
      <c r="A742" s="12" t="n">
        <v>46185</v>
      </c>
      <c r="B742" s="13" t="s">
        <v>807</v>
      </c>
      <c r="C742" s="13" t="s">
        <v>42</v>
      </c>
      <c r="D742" s="13" t="s">
        <v>43</v>
      </c>
      <c r="E742" s="13" t="n">
        <v>3</v>
      </c>
      <c r="F742" s="13" t="s">
        <v>70</v>
      </c>
    </row>
    <row r="743" customFormat="false" ht="15" hidden="false" customHeight="false" outlineLevel="0" collapsed="false">
      <c r="A743" s="12" t="n">
        <v>46185</v>
      </c>
      <c r="B743" s="13" t="s">
        <v>808</v>
      </c>
      <c r="C743" s="13" t="s">
        <v>45</v>
      </c>
      <c r="D743" s="13" t="s">
        <v>46</v>
      </c>
      <c r="E743" s="13" t="n">
        <v>1</v>
      </c>
      <c r="F743" s="13" t="s">
        <v>63</v>
      </c>
    </row>
    <row r="744" customFormat="false" ht="15" hidden="false" customHeight="false" outlineLevel="0" collapsed="false">
      <c r="A744" s="12" t="n">
        <v>46188</v>
      </c>
      <c r="B744" s="13" t="s">
        <v>809</v>
      </c>
      <c r="C744" s="13" t="s">
        <v>36</v>
      </c>
      <c r="D744" s="13" t="s">
        <v>37</v>
      </c>
      <c r="E744" s="13" t="n">
        <v>2</v>
      </c>
      <c r="F744" s="13" t="s">
        <v>63</v>
      </c>
    </row>
    <row r="745" customFormat="false" ht="15" hidden="false" customHeight="false" outlineLevel="0" collapsed="false">
      <c r="A745" s="12" t="n">
        <v>46188</v>
      </c>
      <c r="B745" s="13" t="s">
        <v>810</v>
      </c>
      <c r="C745" s="13" t="s">
        <v>39</v>
      </c>
      <c r="D745" s="13" t="s">
        <v>40</v>
      </c>
      <c r="E745" s="13" t="n">
        <v>7</v>
      </c>
      <c r="F745" s="13" t="s">
        <v>63</v>
      </c>
    </row>
    <row r="746" customFormat="false" ht="15" hidden="false" customHeight="false" outlineLevel="0" collapsed="false">
      <c r="A746" s="12" t="n">
        <v>46188</v>
      </c>
      <c r="B746" s="13" t="s">
        <v>811</v>
      </c>
      <c r="C746" s="13" t="s">
        <v>42</v>
      </c>
      <c r="D746" s="13" t="s">
        <v>43</v>
      </c>
      <c r="E746" s="13" t="n">
        <v>4</v>
      </c>
      <c r="F746" s="13" t="s">
        <v>70</v>
      </c>
    </row>
    <row r="747" customFormat="false" ht="15" hidden="false" customHeight="false" outlineLevel="0" collapsed="false">
      <c r="A747" s="12" t="n">
        <v>46188</v>
      </c>
      <c r="B747" s="13" t="s">
        <v>812</v>
      </c>
      <c r="C747" s="13" t="s">
        <v>45</v>
      </c>
      <c r="D747" s="13" t="s">
        <v>46</v>
      </c>
      <c r="E747" s="13" t="n">
        <v>3</v>
      </c>
      <c r="F747" s="13" t="s">
        <v>63</v>
      </c>
    </row>
    <row r="748" customFormat="false" ht="15" hidden="false" customHeight="false" outlineLevel="0" collapsed="false">
      <c r="A748" s="12" t="n">
        <v>46188</v>
      </c>
      <c r="B748" s="13" t="s">
        <v>813</v>
      </c>
      <c r="C748" s="13" t="s">
        <v>50</v>
      </c>
      <c r="D748" s="13" t="s">
        <v>51</v>
      </c>
      <c r="E748" s="13" t="n">
        <v>1</v>
      </c>
      <c r="F748" s="13" t="s">
        <v>63</v>
      </c>
    </row>
    <row r="749" customFormat="false" ht="15" hidden="false" customHeight="false" outlineLevel="0" collapsed="false">
      <c r="A749" s="12" t="n">
        <v>46189</v>
      </c>
      <c r="B749" s="13" t="s">
        <v>814</v>
      </c>
      <c r="C749" s="13" t="s">
        <v>36</v>
      </c>
      <c r="D749" s="13" t="s">
        <v>37</v>
      </c>
      <c r="E749" s="13" t="n">
        <v>3</v>
      </c>
      <c r="F749" s="13" t="s">
        <v>63</v>
      </c>
    </row>
    <row r="750" customFormat="false" ht="15" hidden="false" customHeight="false" outlineLevel="0" collapsed="false">
      <c r="A750" s="12" t="n">
        <v>46189</v>
      </c>
      <c r="B750" s="13" t="s">
        <v>815</v>
      </c>
      <c r="C750" s="13" t="s">
        <v>36</v>
      </c>
      <c r="D750" s="13" t="s">
        <v>37</v>
      </c>
      <c r="E750" s="13" t="n">
        <v>6</v>
      </c>
      <c r="F750" s="13" t="s">
        <v>63</v>
      </c>
    </row>
    <row r="751" customFormat="false" ht="15" hidden="false" customHeight="false" outlineLevel="0" collapsed="false">
      <c r="A751" s="12" t="n">
        <v>46189</v>
      </c>
      <c r="B751" s="13" t="s">
        <v>816</v>
      </c>
      <c r="C751" s="13" t="s">
        <v>39</v>
      </c>
      <c r="D751" s="13" t="s">
        <v>40</v>
      </c>
      <c r="E751" s="13" t="n">
        <v>8</v>
      </c>
      <c r="F751" s="13" t="s">
        <v>63</v>
      </c>
    </row>
    <row r="752" customFormat="false" ht="15" hidden="false" customHeight="false" outlineLevel="0" collapsed="false">
      <c r="A752" s="12" t="n">
        <v>46189</v>
      </c>
      <c r="B752" s="13" t="s">
        <v>817</v>
      </c>
      <c r="C752" s="13" t="s">
        <v>42</v>
      </c>
      <c r="D752" s="13" t="s">
        <v>43</v>
      </c>
      <c r="E752" s="13" t="n">
        <v>1</v>
      </c>
      <c r="F752" s="13" t="s">
        <v>70</v>
      </c>
    </row>
    <row r="753" customFormat="false" ht="15" hidden="false" customHeight="false" outlineLevel="0" collapsed="false">
      <c r="A753" s="12" t="n">
        <v>46189</v>
      </c>
      <c r="B753" s="13" t="s">
        <v>818</v>
      </c>
      <c r="C753" s="13" t="s">
        <v>48</v>
      </c>
      <c r="D753" s="13" t="s">
        <v>49</v>
      </c>
      <c r="E753" s="13" t="n">
        <v>6</v>
      </c>
      <c r="F753" s="13" t="s">
        <v>73</v>
      </c>
    </row>
    <row r="754" customFormat="false" ht="15" hidden="false" customHeight="false" outlineLevel="0" collapsed="false">
      <c r="A754" s="12" t="n">
        <v>46189</v>
      </c>
      <c r="B754" s="13" t="s">
        <v>819</v>
      </c>
      <c r="C754" s="13" t="s">
        <v>50</v>
      </c>
      <c r="D754" s="13" t="s">
        <v>51</v>
      </c>
      <c r="E754" s="13" t="n">
        <v>2</v>
      </c>
      <c r="F754" s="13" t="s">
        <v>63</v>
      </c>
    </row>
    <row r="755" customFormat="false" ht="15" hidden="false" customHeight="false" outlineLevel="0" collapsed="false">
      <c r="A755" s="12" t="n">
        <v>46190</v>
      </c>
      <c r="B755" s="13" t="s">
        <v>820</v>
      </c>
      <c r="C755" s="13" t="s">
        <v>36</v>
      </c>
      <c r="D755" s="13" t="s">
        <v>37</v>
      </c>
      <c r="E755" s="13" t="n">
        <v>8</v>
      </c>
      <c r="F755" s="13" t="s">
        <v>63</v>
      </c>
    </row>
    <row r="756" customFormat="false" ht="15" hidden="false" customHeight="false" outlineLevel="0" collapsed="false">
      <c r="A756" s="12" t="n">
        <v>46190</v>
      </c>
      <c r="B756" s="13" t="s">
        <v>821</v>
      </c>
      <c r="C756" s="13" t="s">
        <v>36</v>
      </c>
      <c r="D756" s="13" t="s">
        <v>37</v>
      </c>
      <c r="E756" s="13" t="n">
        <v>4</v>
      </c>
      <c r="F756" s="13" t="s">
        <v>63</v>
      </c>
    </row>
    <row r="757" customFormat="false" ht="15" hidden="false" customHeight="false" outlineLevel="0" collapsed="false">
      <c r="A757" s="12" t="n">
        <v>46190</v>
      </c>
      <c r="B757" s="13" t="s">
        <v>822</v>
      </c>
      <c r="C757" s="13" t="s">
        <v>39</v>
      </c>
      <c r="D757" s="13" t="s">
        <v>40</v>
      </c>
      <c r="E757" s="13" t="n">
        <v>5</v>
      </c>
      <c r="F757" s="13" t="s">
        <v>63</v>
      </c>
    </row>
    <row r="758" customFormat="false" ht="15" hidden="false" customHeight="false" outlineLevel="0" collapsed="false">
      <c r="A758" s="12" t="n">
        <v>46191</v>
      </c>
      <c r="B758" s="13" t="s">
        <v>823</v>
      </c>
      <c r="C758" s="13" t="s">
        <v>36</v>
      </c>
      <c r="D758" s="13" t="s">
        <v>37</v>
      </c>
      <c r="E758" s="13" t="n">
        <v>3</v>
      </c>
      <c r="F758" s="13" t="s">
        <v>63</v>
      </c>
    </row>
    <row r="759" customFormat="false" ht="15" hidden="false" customHeight="false" outlineLevel="0" collapsed="false">
      <c r="A759" s="12" t="n">
        <v>46191</v>
      </c>
      <c r="B759" s="13" t="s">
        <v>824</v>
      </c>
      <c r="C759" s="13" t="s">
        <v>36</v>
      </c>
      <c r="D759" s="13" t="s">
        <v>37</v>
      </c>
      <c r="E759" s="13" t="n">
        <v>6</v>
      </c>
      <c r="F759" s="13" t="s">
        <v>63</v>
      </c>
    </row>
    <row r="760" customFormat="false" ht="15" hidden="false" customHeight="false" outlineLevel="0" collapsed="false">
      <c r="A760" s="12" t="n">
        <v>46191</v>
      </c>
      <c r="B760" s="13" t="s">
        <v>825</v>
      </c>
      <c r="C760" s="13" t="s">
        <v>39</v>
      </c>
      <c r="D760" s="13" t="s">
        <v>40</v>
      </c>
      <c r="E760" s="13" t="n">
        <v>8</v>
      </c>
      <c r="F760" s="13" t="s">
        <v>73</v>
      </c>
    </row>
    <row r="761" customFormat="false" ht="15" hidden="false" customHeight="false" outlineLevel="0" collapsed="false">
      <c r="A761" s="12" t="n">
        <v>46191</v>
      </c>
      <c r="B761" s="13" t="s">
        <v>826</v>
      </c>
      <c r="C761" s="13" t="s">
        <v>42</v>
      </c>
      <c r="D761" s="13" t="s">
        <v>43</v>
      </c>
      <c r="E761" s="13" t="n">
        <v>3</v>
      </c>
      <c r="F761" s="13" t="s">
        <v>70</v>
      </c>
    </row>
    <row r="762" customFormat="false" ht="15" hidden="false" customHeight="false" outlineLevel="0" collapsed="false">
      <c r="A762" s="12" t="n">
        <v>46192</v>
      </c>
      <c r="B762" s="13" t="s">
        <v>827</v>
      </c>
      <c r="C762" s="13" t="s">
        <v>36</v>
      </c>
      <c r="D762" s="13" t="s">
        <v>37</v>
      </c>
      <c r="E762" s="13" t="n">
        <v>4</v>
      </c>
      <c r="F762" s="13" t="s">
        <v>63</v>
      </c>
    </row>
    <row r="763" customFormat="false" ht="15" hidden="false" customHeight="false" outlineLevel="0" collapsed="false">
      <c r="A763" s="12" t="n">
        <v>46192</v>
      </c>
      <c r="B763" s="13" t="s">
        <v>828</v>
      </c>
      <c r="C763" s="13" t="s">
        <v>39</v>
      </c>
      <c r="D763" s="13" t="s">
        <v>40</v>
      </c>
      <c r="E763" s="13" t="n">
        <v>6</v>
      </c>
      <c r="F763" s="13" t="s">
        <v>63</v>
      </c>
    </row>
    <row r="764" customFormat="false" ht="15" hidden="false" customHeight="false" outlineLevel="0" collapsed="false">
      <c r="A764" s="12" t="n">
        <v>46192</v>
      </c>
      <c r="B764" s="13" t="s">
        <v>829</v>
      </c>
      <c r="C764" s="13" t="s">
        <v>42</v>
      </c>
      <c r="D764" s="13" t="s">
        <v>43</v>
      </c>
      <c r="E764" s="13" t="n">
        <v>4</v>
      </c>
      <c r="F764" s="13" t="s">
        <v>70</v>
      </c>
    </row>
    <row r="765" customFormat="false" ht="15" hidden="false" customHeight="false" outlineLevel="0" collapsed="false">
      <c r="A765" s="12" t="n">
        <v>46195</v>
      </c>
      <c r="B765" s="13" t="s">
        <v>830</v>
      </c>
      <c r="C765" s="13" t="s">
        <v>36</v>
      </c>
      <c r="D765" s="13" t="s">
        <v>37</v>
      </c>
      <c r="E765" s="13" t="n">
        <v>4</v>
      </c>
      <c r="F765" s="13" t="s">
        <v>63</v>
      </c>
    </row>
    <row r="766" customFormat="false" ht="15" hidden="false" customHeight="false" outlineLevel="0" collapsed="false">
      <c r="A766" s="12" t="n">
        <v>46195</v>
      </c>
      <c r="B766" s="13" t="s">
        <v>831</v>
      </c>
      <c r="C766" s="13" t="s">
        <v>36</v>
      </c>
      <c r="D766" s="13" t="s">
        <v>37</v>
      </c>
      <c r="E766" s="13" t="n">
        <v>2</v>
      </c>
      <c r="F766" s="13" t="s">
        <v>63</v>
      </c>
    </row>
    <row r="767" customFormat="false" ht="15" hidden="false" customHeight="false" outlineLevel="0" collapsed="false">
      <c r="A767" s="12" t="n">
        <v>46195</v>
      </c>
      <c r="B767" s="13" t="s">
        <v>832</v>
      </c>
      <c r="C767" s="13" t="s">
        <v>39</v>
      </c>
      <c r="D767" s="13" t="s">
        <v>40</v>
      </c>
      <c r="E767" s="13" t="n">
        <v>6</v>
      </c>
      <c r="F767" s="13" t="s">
        <v>63</v>
      </c>
    </row>
    <row r="768" customFormat="false" ht="15" hidden="false" customHeight="false" outlineLevel="0" collapsed="false">
      <c r="A768" s="12" t="n">
        <v>46195</v>
      </c>
      <c r="B768" s="13" t="s">
        <v>833</v>
      </c>
      <c r="C768" s="13" t="s">
        <v>42</v>
      </c>
      <c r="D768" s="13" t="s">
        <v>43</v>
      </c>
      <c r="E768" s="13" t="n">
        <v>3</v>
      </c>
      <c r="F768" s="13" t="s">
        <v>70</v>
      </c>
    </row>
    <row r="769" customFormat="false" ht="15" hidden="false" customHeight="false" outlineLevel="0" collapsed="false">
      <c r="A769" s="12" t="n">
        <v>46195</v>
      </c>
      <c r="B769" s="13" t="s">
        <v>834</v>
      </c>
      <c r="C769" s="13" t="s">
        <v>45</v>
      </c>
      <c r="D769" s="13" t="s">
        <v>46</v>
      </c>
      <c r="E769" s="13" t="n">
        <v>4</v>
      </c>
      <c r="F769" s="13" t="s">
        <v>63</v>
      </c>
    </row>
    <row r="770" customFormat="false" ht="15" hidden="false" customHeight="false" outlineLevel="0" collapsed="false">
      <c r="A770" s="12" t="n">
        <v>46196</v>
      </c>
      <c r="B770" s="13" t="s">
        <v>835</v>
      </c>
      <c r="C770" s="13" t="s">
        <v>36</v>
      </c>
      <c r="D770" s="13" t="s">
        <v>37</v>
      </c>
      <c r="E770" s="13" t="n">
        <v>8</v>
      </c>
      <c r="F770" s="13" t="s">
        <v>63</v>
      </c>
    </row>
    <row r="771" customFormat="false" ht="15" hidden="false" customHeight="false" outlineLevel="0" collapsed="false">
      <c r="A771" s="12" t="n">
        <v>46196</v>
      </c>
      <c r="B771" s="13" t="s">
        <v>836</v>
      </c>
      <c r="C771" s="13" t="s">
        <v>36</v>
      </c>
      <c r="D771" s="13" t="s">
        <v>37</v>
      </c>
      <c r="E771" s="13" t="n">
        <v>4</v>
      </c>
      <c r="F771" s="13" t="s">
        <v>63</v>
      </c>
    </row>
    <row r="772" customFormat="false" ht="15" hidden="false" customHeight="false" outlineLevel="0" collapsed="false">
      <c r="A772" s="12" t="n">
        <v>46196</v>
      </c>
      <c r="B772" s="13" t="s">
        <v>837</v>
      </c>
      <c r="C772" s="13" t="s">
        <v>39</v>
      </c>
      <c r="D772" s="13" t="s">
        <v>40</v>
      </c>
      <c r="E772" s="13" t="n">
        <v>8</v>
      </c>
      <c r="F772" s="13" t="s">
        <v>63</v>
      </c>
    </row>
    <row r="773" customFormat="false" ht="15" hidden="false" customHeight="false" outlineLevel="0" collapsed="false">
      <c r="A773" s="12" t="n">
        <v>46196</v>
      </c>
      <c r="B773" s="13" t="s">
        <v>838</v>
      </c>
      <c r="C773" s="13" t="s">
        <v>42</v>
      </c>
      <c r="D773" s="13" t="s">
        <v>43</v>
      </c>
      <c r="E773" s="13" t="n">
        <v>3</v>
      </c>
      <c r="F773" s="13" t="s">
        <v>70</v>
      </c>
    </row>
    <row r="774" customFormat="false" ht="15" hidden="false" customHeight="false" outlineLevel="0" collapsed="false">
      <c r="A774" s="12" t="n">
        <v>46196</v>
      </c>
      <c r="B774" s="13" t="s">
        <v>839</v>
      </c>
      <c r="C774" s="13" t="s">
        <v>45</v>
      </c>
      <c r="D774" s="13" t="s">
        <v>46</v>
      </c>
      <c r="E774" s="13" t="n">
        <v>2</v>
      </c>
      <c r="F774" s="13" t="s">
        <v>63</v>
      </c>
    </row>
    <row r="775" customFormat="false" ht="15" hidden="false" customHeight="false" outlineLevel="0" collapsed="false">
      <c r="A775" s="12" t="n">
        <v>46196</v>
      </c>
      <c r="B775" s="13" t="s">
        <v>840</v>
      </c>
      <c r="C775" s="13" t="s">
        <v>48</v>
      </c>
      <c r="D775" s="13" t="s">
        <v>49</v>
      </c>
      <c r="E775" s="13" t="n">
        <v>2</v>
      </c>
      <c r="F775" s="13" t="s">
        <v>73</v>
      </c>
    </row>
    <row r="776" customFormat="false" ht="15" hidden="false" customHeight="false" outlineLevel="0" collapsed="false">
      <c r="A776" s="12" t="n">
        <v>46196</v>
      </c>
      <c r="B776" s="13" t="s">
        <v>841</v>
      </c>
      <c r="C776" s="13" t="s">
        <v>50</v>
      </c>
      <c r="D776" s="13" t="s">
        <v>51</v>
      </c>
      <c r="E776" s="13" t="n">
        <v>2</v>
      </c>
      <c r="F776" s="13" t="s">
        <v>63</v>
      </c>
    </row>
    <row r="777" customFormat="false" ht="15" hidden="false" customHeight="false" outlineLevel="0" collapsed="false">
      <c r="A777" s="12" t="n">
        <v>46197</v>
      </c>
      <c r="B777" s="13" t="s">
        <v>842</v>
      </c>
      <c r="C777" s="13" t="s">
        <v>39</v>
      </c>
      <c r="D777" s="13" t="s">
        <v>40</v>
      </c>
      <c r="E777" s="13" t="n">
        <v>11</v>
      </c>
      <c r="F777" s="13" t="s">
        <v>63</v>
      </c>
    </row>
    <row r="778" customFormat="false" ht="15" hidden="false" customHeight="false" outlineLevel="0" collapsed="false">
      <c r="A778" s="12" t="n">
        <v>46197</v>
      </c>
      <c r="B778" s="13" t="s">
        <v>843</v>
      </c>
      <c r="C778" s="13" t="s">
        <v>42</v>
      </c>
      <c r="D778" s="13" t="s">
        <v>43</v>
      </c>
      <c r="E778" s="13" t="n">
        <v>3</v>
      </c>
      <c r="F778" s="13" t="s">
        <v>70</v>
      </c>
    </row>
    <row r="779" customFormat="false" ht="15" hidden="false" customHeight="false" outlineLevel="0" collapsed="false">
      <c r="A779" s="12" t="n">
        <v>46197</v>
      </c>
      <c r="B779" s="13" t="s">
        <v>844</v>
      </c>
      <c r="C779" s="13" t="s">
        <v>45</v>
      </c>
      <c r="D779" s="13" t="s">
        <v>46</v>
      </c>
      <c r="E779" s="13" t="n">
        <v>1</v>
      </c>
      <c r="F779" s="13" t="s">
        <v>63</v>
      </c>
    </row>
    <row r="780" customFormat="false" ht="15" hidden="false" customHeight="false" outlineLevel="0" collapsed="false">
      <c r="A780" s="12" t="n">
        <v>46197</v>
      </c>
      <c r="B780" s="13" t="s">
        <v>845</v>
      </c>
      <c r="C780" s="13" t="s">
        <v>56</v>
      </c>
      <c r="D780" s="13" t="s">
        <v>57</v>
      </c>
      <c r="E780" s="13" t="n">
        <v>1</v>
      </c>
      <c r="F780" s="13" t="s">
        <v>73</v>
      </c>
    </row>
    <row r="781" customFormat="false" ht="15" hidden="false" customHeight="false" outlineLevel="0" collapsed="false">
      <c r="A781" s="12" t="n">
        <v>46198</v>
      </c>
      <c r="B781" s="13" t="s">
        <v>846</v>
      </c>
      <c r="C781" s="13" t="s">
        <v>36</v>
      </c>
      <c r="D781" s="13" t="s">
        <v>37</v>
      </c>
      <c r="E781" s="13" t="n">
        <v>3</v>
      </c>
      <c r="F781" s="13" t="s">
        <v>63</v>
      </c>
    </row>
    <row r="782" customFormat="false" ht="15" hidden="false" customHeight="false" outlineLevel="0" collapsed="false">
      <c r="A782" s="12" t="n">
        <v>46198</v>
      </c>
      <c r="B782" s="13" t="s">
        <v>847</v>
      </c>
      <c r="C782" s="13" t="s">
        <v>36</v>
      </c>
      <c r="D782" s="13" t="s">
        <v>37</v>
      </c>
      <c r="E782" s="13" t="n">
        <v>5</v>
      </c>
      <c r="F782" s="13" t="s">
        <v>63</v>
      </c>
    </row>
    <row r="783" customFormat="false" ht="15" hidden="false" customHeight="false" outlineLevel="0" collapsed="false">
      <c r="A783" s="12" t="n">
        <v>46198</v>
      </c>
      <c r="B783" s="13" t="s">
        <v>848</v>
      </c>
      <c r="C783" s="13" t="s">
        <v>39</v>
      </c>
      <c r="D783" s="13" t="s">
        <v>40</v>
      </c>
      <c r="E783" s="13" t="n">
        <v>5</v>
      </c>
      <c r="F783" s="13" t="s">
        <v>73</v>
      </c>
    </row>
    <row r="784" customFormat="false" ht="15" hidden="false" customHeight="false" outlineLevel="0" collapsed="false">
      <c r="A784" s="12" t="n">
        <v>46198</v>
      </c>
      <c r="B784" s="13" t="s">
        <v>849</v>
      </c>
      <c r="C784" s="13" t="s">
        <v>42</v>
      </c>
      <c r="D784" s="13" t="s">
        <v>43</v>
      </c>
      <c r="E784" s="13" t="n">
        <v>1</v>
      </c>
      <c r="F784" s="13" t="s">
        <v>70</v>
      </c>
    </row>
    <row r="785" customFormat="false" ht="15" hidden="false" customHeight="false" outlineLevel="0" collapsed="false">
      <c r="A785" s="12" t="n">
        <v>46198</v>
      </c>
      <c r="B785" s="13" t="s">
        <v>850</v>
      </c>
      <c r="C785" s="13" t="s">
        <v>45</v>
      </c>
      <c r="D785" s="13" t="s">
        <v>46</v>
      </c>
      <c r="E785" s="13" t="n">
        <v>2</v>
      </c>
      <c r="F785" s="13" t="s">
        <v>63</v>
      </c>
    </row>
    <row r="786" customFormat="false" ht="15" hidden="false" customHeight="false" outlineLevel="0" collapsed="false">
      <c r="A786" s="12" t="n">
        <v>46199</v>
      </c>
      <c r="B786" s="13" t="s">
        <v>851</v>
      </c>
      <c r="C786" s="13" t="s">
        <v>39</v>
      </c>
      <c r="D786" s="13" t="s">
        <v>40</v>
      </c>
      <c r="E786" s="13" t="n">
        <v>5</v>
      </c>
      <c r="F786" s="13" t="s">
        <v>63</v>
      </c>
    </row>
    <row r="787" customFormat="false" ht="15" hidden="false" customHeight="false" outlineLevel="0" collapsed="false">
      <c r="A787" s="12" t="n">
        <v>46199</v>
      </c>
      <c r="B787" s="13" t="s">
        <v>852</v>
      </c>
      <c r="C787" s="13" t="s">
        <v>42</v>
      </c>
      <c r="D787" s="13" t="s">
        <v>43</v>
      </c>
      <c r="E787" s="13" t="n">
        <v>5</v>
      </c>
      <c r="F787" s="13" t="s">
        <v>70</v>
      </c>
    </row>
    <row r="788" customFormat="false" ht="15" hidden="false" customHeight="false" outlineLevel="0" collapsed="false">
      <c r="A788" s="12" t="n">
        <v>46199</v>
      </c>
      <c r="B788" s="13" t="s">
        <v>853</v>
      </c>
      <c r="C788" s="13" t="s">
        <v>45</v>
      </c>
      <c r="D788" s="13" t="s">
        <v>46</v>
      </c>
      <c r="E788" s="13" t="n">
        <v>4</v>
      </c>
      <c r="F788" s="13" t="s">
        <v>63</v>
      </c>
    </row>
    <row r="789" customFormat="false" ht="15" hidden="false" customHeight="false" outlineLevel="0" collapsed="false">
      <c r="A789" s="12" t="n">
        <v>46202</v>
      </c>
      <c r="B789" s="13" t="s">
        <v>854</v>
      </c>
      <c r="C789" s="13" t="s">
        <v>36</v>
      </c>
      <c r="D789" s="13" t="s">
        <v>37</v>
      </c>
      <c r="E789" s="13" t="n">
        <v>2</v>
      </c>
      <c r="F789" s="13" t="s">
        <v>63</v>
      </c>
    </row>
    <row r="790" customFormat="false" ht="15" hidden="false" customHeight="false" outlineLevel="0" collapsed="false">
      <c r="A790" s="12" t="n">
        <v>46202</v>
      </c>
      <c r="B790" s="13" t="s">
        <v>855</v>
      </c>
      <c r="C790" s="13" t="s">
        <v>36</v>
      </c>
      <c r="D790" s="13" t="s">
        <v>37</v>
      </c>
      <c r="E790" s="13" t="n">
        <v>5</v>
      </c>
      <c r="F790" s="13" t="s">
        <v>63</v>
      </c>
    </row>
    <row r="791" customFormat="false" ht="15" hidden="false" customHeight="false" outlineLevel="0" collapsed="false">
      <c r="A791" s="12" t="n">
        <v>46202</v>
      </c>
      <c r="B791" s="13" t="s">
        <v>856</v>
      </c>
      <c r="C791" s="13" t="s">
        <v>36</v>
      </c>
      <c r="D791" s="13" t="s">
        <v>37</v>
      </c>
      <c r="E791" s="13" t="n">
        <v>6</v>
      </c>
      <c r="F791" s="13" t="s">
        <v>63</v>
      </c>
    </row>
    <row r="792" customFormat="false" ht="15" hidden="false" customHeight="false" outlineLevel="0" collapsed="false">
      <c r="A792" s="12" t="n">
        <v>46202</v>
      </c>
      <c r="B792" s="13" t="s">
        <v>857</v>
      </c>
      <c r="C792" s="13" t="s">
        <v>39</v>
      </c>
      <c r="D792" s="13" t="s">
        <v>40</v>
      </c>
      <c r="E792" s="13" t="n">
        <v>9</v>
      </c>
      <c r="F792" s="13" t="s">
        <v>63</v>
      </c>
    </row>
    <row r="793" customFormat="false" ht="15" hidden="false" customHeight="false" outlineLevel="0" collapsed="false">
      <c r="A793" s="12" t="n">
        <v>46202</v>
      </c>
      <c r="B793" s="13" t="s">
        <v>858</v>
      </c>
      <c r="C793" s="13" t="s">
        <v>42</v>
      </c>
      <c r="D793" s="13" t="s">
        <v>43</v>
      </c>
      <c r="E793" s="13" t="n">
        <v>2</v>
      </c>
      <c r="F793" s="13" t="s">
        <v>70</v>
      </c>
    </row>
    <row r="794" customFormat="false" ht="15" hidden="false" customHeight="false" outlineLevel="0" collapsed="false">
      <c r="A794" s="12" t="n">
        <v>46202</v>
      </c>
      <c r="B794" s="13" t="s">
        <v>859</v>
      </c>
      <c r="C794" s="13" t="s">
        <v>45</v>
      </c>
      <c r="D794" s="13" t="s">
        <v>46</v>
      </c>
      <c r="E794" s="13" t="n">
        <v>3</v>
      </c>
      <c r="F794" s="13" t="s">
        <v>63</v>
      </c>
    </row>
    <row r="795" customFormat="false" ht="15" hidden="false" customHeight="false" outlineLevel="0" collapsed="false">
      <c r="A795" s="12" t="n">
        <v>46203</v>
      </c>
      <c r="B795" s="13" t="s">
        <v>860</v>
      </c>
      <c r="C795" s="13" t="s">
        <v>36</v>
      </c>
      <c r="D795" s="13" t="s">
        <v>37</v>
      </c>
      <c r="E795" s="13" t="n">
        <v>6</v>
      </c>
      <c r="F795" s="13" t="s">
        <v>63</v>
      </c>
    </row>
    <row r="796" customFormat="false" ht="15" hidden="false" customHeight="false" outlineLevel="0" collapsed="false">
      <c r="A796" s="12" t="n">
        <v>46203</v>
      </c>
      <c r="B796" s="13" t="s">
        <v>861</v>
      </c>
      <c r="C796" s="13" t="s">
        <v>36</v>
      </c>
      <c r="D796" s="13" t="s">
        <v>37</v>
      </c>
      <c r="E796" s="13" t="n">
        <v>3</v>
      </c>
      <c r="F796" s="13" t="s">
        <v>63</v>
      </c>
    </row>
    <row r="797" customFormat="false" ht="15" hidden="false" customHeight="false" outlineLevel="0" collapsed="false">
      <c r="A797" s="12" t="n">
        <v>46203</v>
      </c>
      <c r="B797" s="13" t="s">
        <v>862</v>
      </c>
      <c r="C797" s="13" t="s">
        <v>39</v>
      </c>
      <c r="D797" s="13" t="s">
        <v>40</v>
      </c>
      <c r="E797" s="13" t="n">
        <v>11</v>
      </c>
      <c r="F797" s="13" t="s">
        <v>73</v>
      </c>
    </row>
    <row r="798" customFormat="false" ht="15" hidden="false" customHeight="false" outlineLevel="0" collapsed="false">
      <c r="A798" s="12" t="n">
        <v>46203</v>
      </c>
      <c r="B798" s="13" t="s">
        <v>863</v>
      </c>
      <c r="C798" s="13" t="s">
        <v>42</v>
      </c>
      <c r="D798" s="13" t="s">
        <v>43</v>
      </c>
      <c r="E798" s="13" t="n">
        <v>4</v>
      </c>
      <c r="F798" s="13" t="s">
        <v>70</v>
      </c>
    </row>
    <row r="799" customFormat="false" ht="15" hidden="false" customHeight="false" outlineLevel="0" collapsed="false">
      <c r="A799" s="12" t="n">
        <v>46204</v>
      </c>
      <c r="B799" s="13" t="s">
        <v>864</v>
      </c>
      <c r="C799" s="13" t="s">
        <v>36</v>
      </c>
      <c r="D799" s="13" t="s">
        <v>37</v>
      </c>
      <c r="E799" s="13" t="n">
        <v>10</v>
      </c>
      <c r="F799" s="13" t="s">
        <v>63</v>
      </c>
    </row>
    <row r="800" customFormat="false" ht="15" hidden="false" customHeight="false" outlineLevel="0" collapsed="false">
      <c r="A800" s="12" t="n">
        <v>46204</v>
      </c>
      <c r="B800" s="13" t="s">
        <v>865</v>
      </c>
      <c r="C800" s="13" t="s">
        <v>39</v>
      </c>
      <c r="D800" s="13" t="s">
        <v>40</v>
      </c>
      <c r="E800" s="13" t="n">
        <v>7</v>
      </c>
      <c r="F800" s="13" t="s">
        <v>63</v>
      </c>
    </row>
    <row r="801" customFormat="false" ht="15" hidden="false" customHeight="false" outlineLevel="0" collapsed="false">
      <c r="A801" s="12" t="n">
        <v>46204</v>
      </c>
      <c r="B801" s="13" t="s">
        <v>866</v>
      </c>
      <c r="C801" s="13" t="s">
        <v>42</v>
      </c>
      <c r="D801" s="13" t="s">
        <v>43</v>
      </c>
      <c r="E801" s="13" t="n">
        <v>3</v>
      </c>
      <c r="F801" s="13" t="s">
        <v>70</v>
      </c>
    </row>
    <row r="802" customFormat="false" ht="15" hidden="false" customHeight="false" outlineLevel="0" collapsed="false">
      <c r="A802" s="12" t="n">
        <v>46204</v>
      </c>
      <c r="B802" s="13" t="s">
        <v>867</v>
      </c>
      <c r="C802" s="13" t="s">
        <v>45</v>
      </c>
      <c r="D802" s="13" t="s">
        <v>46</v>
      </c>
      <c r="E802" s="13" t="n">
        <v>3</v>
      </c>
      <c r="F802" s="13" t="s">
        <v>63</v>
      </c>
    </row>
    <row r="803" customFormat="false" ht="15" hidden="false" customHeight="false" outlineLevel="0" collapsed="false">
      <c r="A803" s="12" t="n">
        <v>46204</v>
      </c>
      <c r="B803" s="13" t="s">
        <v>868</v>
      </c>
      <c r="C803" s="13" t="s">
        <v>48</v>
      </c>
      <c r="D803" s="13" t="s">
        <v>49</v>
      </c>
      <c r="E803" s="13" t="n">
        <v>2</v>
      </c>
      <c r="F803" s="13" t="s">
        <v>73</v>
      </c>
    </row>
    <row r="804" customFormat="false" ht="15" hidden="false" customHeight="false" outlineLevel="0" collapsed="false">
      <c r="A804" s="12" t="n">
        <v>46205</v>
      </c>
      <c r="B804" s="13" t="s">
        <v>869</v>
      </c>
      <c r="C804" s="13" t="s">
        <v>36</v>
      </c>
      <c r="D804" s="13" t="s">
        <v>37</v>
      </c>
      <c r="E804" s="13" t="n">
        <v>3</v>
      </c>
      <c r="F804" s="13" t="s">
        <v>63</v>
      </c>
    </row>
    <row r="805" customFormat="false" ht="15" hidden="false" customHeight="false" outlineLevel="0" collapsed="false">
      <c r="A805" s="12" t="n">
        <v>46205</v>
      </c>
      <c r="B805" s="13" t="s">
        <v>870</v>
      </c>
      <c r="C805" s="13" t="s">
        <v>36</v>
      </c>
      <c r="D805" s="13" t="s">
        <v>37</v>
      </c>
      <c r="E805" s="13" t="n">
        <v>6</v>
      </c>
      <c r="F805" s="13" t="s">
        <v>63</v>
      </c>
    </row>
    <row r="806" customFormat="false" ht="15" hidden="false" customHeight="false" outlineLevel="0" collapsed="false">
      <c r="A806" s="12" t="n">
        <v>46205</v>
      </c>
      <c r="B806" s="13" t="s">
        <v>871</v>
      </c>
      <c r="C806" s="13" t="s">
        <v>39</v>
      </c>
      <c r="D806" s="13" t="s">
        <v>40</v>
      </c>
      <c r="E806" s="13" t="n">
        <v>7</v>
      </c>
      <c r="F806" s="13" t="s">
        <v>73</v>
      </c>
    </row>
    <row r="807" customFormat="false" ht="15" hidden="false" customHeight="false" outlineLevel="0" collapsed="false">
      <c r="A807" s="12" t="n">
        <v>46205</v>
      </c>
      <c r="B807" s="13" t="s">
        <v>872</v>
      </c>
      <c r="C807" s="13" t="s">
        <v>48</v>
      </c>
      <c r="D807" s="13" t="s">
        <v>49</v>
      </c>
      <c r="E807" s="13" t="n">
        <v>4</v>
      </c>
      <c r="F807" s="13" t="s">
        <v>73</v>
      </c>
    </row>
    <row r="808" customFormat="false" ht="15" hidden="false" customHeight="false" outlineLevel="0" collapsed="false">
      <c r="A808" s="12" t="n">
        <v>46206</v>
      </c>
      <c r="B808" s="13" t="s">
        <v>873</v>
      </c>
      <c r="C808" s="13" t="s">
        <v>39</v>
      </c>
      <c r="D808" s="13" t="s">
        <v>40</v>
      </c>
      <c r="E808" s="13" t="n">
        <v>5</v>
      </c>
      <c r="F808" s="13" t="s">
        <v>63</v>
      </c>
    </row>
    <row r="809" customFormat="false" ht="15" hidden="false" customHeight="false" outlineLevel="0" collapsed="false">
      <c r="A809" s="12" t="n">
        <v>46206</v>
      </c>
      <c r="B809" s="13" t="s">
        <v>874</v>
      </c>
      <c r="C809" s="13" t="s">
        <v>42</v>
      </c>
      <c r="D809" s="13" t="s">
        <v>43</v>
      </c>
      <c r="E809" s="13" t="n">
        <v>1</v>
      </c>
      <c r="F809" s="13" t="s">
        <v>70</v>
      </c>
    </row>
    <row r="810" customFormat="false" ht="15" hidden="false" customHeight="false" outlineLevel="0" collapsed="false">
      <c r="A810" s="12" t="n">
        <v>46209</v>
      </c>
      <c r="B810" s="13" t="s">
        <v>875</v>
      </c>
      <c r="C810" s="13" t="s">
        <v>36</v>
      </c>
      <c r="D810" s="13" t="s">
        <v>37</v>
      </c>
      <c r="E810" s="13" t="n">
        <v>5</v>
      </c>
      <c r="F810" s="13" t="s">
        <v>63</v>
      </c>
    </row>
    <row r="811" customFormat="false" ht="15" hidden="false" customHeight="false" outlineLevel="0" collapsed="false">
      <c r="A811" s="12" t="n">
        <v>46209</v>
      </c>
      <c r="B811" s="13" t="s">
        <v>876</v>
      </c>
      <c r="C811" s="13" t="s">
        <v>36</v>
      </c>
      <c r="D811" s="13" t="s">
        <v>37</v>
      </c>
      <c r="E811" s="13" t="n">
        <v>4</v>
      </c>
      <c r="F811" s="13" t="s">
        <v>63</v>
      </c>
    </row>
    <row r="812" customFormat="false" ht="15" hidden="false" customHeight="false" outlineLevel="0" collapsed="false">
      <c r="A812" s="12" t="n">
        <v>46209</v>
      </c>
      <c r="B812" s="13" t="s">
        <v>877</v>
      </c>
      <c r="C812" s="13" t="s">
        <v>36</v>
      </c>
      <c r="D812" s="13" t="s">
        <v>37</v>
      </c>
      <c r="E812" s="13" t="n">
        <v>4</v>
      </c>
      <c r="F812" s="13" t="s">
        <v>63</v>
      </c>
    </row>
    <row r="813" customFormat="false" ht="15" hidden="false" customHeight="false" outlineLevel="0" collapsed="false">
      <c r="A813" s="12" t="n">
        <v>46209</v>
      </c>
      <c r="B813" s="13" t="s">
        <v>878</v>
      </c>
      <c r="C813" s="13" t="s">
        <v>39</v>
      </c>
      <c r="D813" s="13" t="s">
        <v>40</v>
      </c>
      <c r="E813" s="13" t="n">
        <v>6</v>
      </c>
      <c r="F813" s="13" t="s">
        <v>63</v>
      </c>
    </row>
    <row r="814" customFormat="false" ht="15" hidden="false" customHeight="false" outlineLevel="0" collapsed="false">
      <c r="A814" s="12" t="n">
        <v>46209</v>
      </c>
      <c r="B814" s="13" t="s">
        <v>879</v>
      </c>
      <c r="C814" s="13" t="s">
        <v>42</v>
      </c>
      <c r="D814" s="13" t="s">
        <v>43</v>
      </c>
      <c r="E814" s="13" t="n">
        <v>3</v>
      </c>
      <c r="F814" s="13" t="s">
        <v>70</v>
      </c>
    </row>
    <row r="815" customFormat="false" ht="15" hidden="false" customHeight="false" outlineLevel="0" collapsed="false">
      <c r="A815" s="12" t="n">
        <v>46209</v>
      </c>
      <c r="B815" s="13" t="s">
        <v>880</v>
      </c>
      <c r="C815" s="13" t="s">
        <v>45</v>
      </c>
      <c r="D815" s="13" t="s">
        <v>46</v>
      </c>
      <c r="E815" s="13" t="n">
        <v>2</v>
      </c>
      <c r="F815" s="13" t="s">
        <v>63</v>
      </c>
    </row>
    <row r="816" customFormat="false" ht="15" hidden="false" customHeight="false" outlineLevel="0" collapsed="false">
      <c r="A816" s="12" t="n">
        <v>46210</v>
      </c>
      <c r="B816" s="13" t="s">
        <v>881</v>
      </c>
      <c r="C816" s="13" t="s">
        <v>36</v>
      </c>
      <c r="D816" s="13" t="s">
        <v>37</v>
      </c>
      <c r="E816" s="13" t="n">
        <v>2</v>
      </c>
      <c r="F816" s="13" t="s">
        <v>63</v>
      </c>
    </row>
    <row r="817" customFormat="false" ht="15" hidden="false" customHeight="false" outlineLevel="0" collapsed="false">
      <c r="A817" s="12" t="n">
        <v>46210</v>
      </c>
      <c r="B817" s="13" t="s">
        <v>882</v>
      </c>
      <c r="C817" s="13" t="s">
        <v>36</v>
      </c>
      <c r="D817" s="13" t="s">
        <v>37</v>
      </c>
      <c r="E817" s="13" t="n">
        <v>3</v>
      </c>
      <c r="F817" s="13" t="s">
        <v>63</v>
      </c>
    </row>
    <row r="818" customFormat="false" ht="15" hidden="false" customHeight="false" outlineLevel="0" collapsed="false">
      <c r="A818" s="12" t="n">
        <v>46210</v>
      </c>
      <c r="B818" s="13" t="s">
        <v>883</v>
      </c>
      <c r="C818" s="13" t="s">
        <v>39</v>
      </c>
      <c r="D818" s="13" t="s">
        <v>40</v>
      </c>
      <c r="E818" s="13" t="n">
        <v>5</v>
      </c>
      <c r="F818" s="13" t="s">
        <v>63</v>
      </c>
    </row>
    <row r="819" customFormat="false" ht="15" hidden="false" customHeight="false" outlineLevel="0" collapsed="false">
      <c r="A819" s="12" t="n">
        <v>46210</v>
      </c>
      <c r="B819" s="13" t="s">
        <v>884</v>
      </c>
      <c r="C819" s="13" t="s">
        <v>42</v>
      </c>
      <c r="D819" s="13" t="s">
        <v>43</v>
      </c>
      <c r="E819" s="13" t="n">
        <v>3</v>
      </c>
      <c r="F819" s="13" t="s">
        <v>70</v>
      </c>
    </row>
    <row r="820" customFormat="false" ht="15" hidden="false" customHeight="false" outlineLevel="0" collapsed="false">
      <c r="A820" s="12" t="n">
        <v>46211</v>
      </c>
      <c r="B820" s="13" t="s">
        <v>885</v>
      </c>
      <c r="C820" s="13" t="s">
        <v>36</v>
      </c>
      <c r="D820" s="13" t="s">
        <v>37</v>
      </c>
      <c r="E820" s="13" t="n">
        <v>8</v>
      </c>
      <c r="F820" s="13" t="s">
        <v>63</v>
      </c>
    </row>
    <row r="821" customFormat="false" ht="15" hidden="false" customHeight="false" outlineLevel="0" collapsed="false">
      <c r="A821" s="12" t="n">
        <v>46211</v>
      </c>
      <c r="B821" s="13" t="s">
        <v>886</v>
      </c>
      <c r="C821" s="13" t="s">
        <v>36</v>
      </c>
      <c r="D821" s="13" t="s">
        <v>37</v>
      </c>
      <c r="E821" s="13" t="n">
        <v>5</v>
      </c>
      <c r="F821" s="13" t="s">
        <v>63</v>
      </c>
    </row>
    <row r="822" customFormat="false" ht="15" hidden="false" customHeight="false" outlineLevel="0" collapsed="false">
      <c r="A822" s="12" t="n">
        <v>46211</v>
      </c>
      <c r="B822" s="13" t="s">
        <v>887</v>
      </c>
      <c r="C822" s="13" t="s">
        <v>39</v>
      </c>
      <c r="D822" s="13" t="s">
        <v>40</v>
      </c>
      <c r="E822" s="13" t="n">
        <v>6</v>
      </c>
      <c r="F822" s="13" t="s">
        <v>63</v>
      </c>
    </row>
    <row r="823" customFormat="false" ht="15" hidden="false" customHeight="false" outlineLevel="0" collapsed="false">
      <c r="A823" s="12" t="n">
        <v>46211</v>
      </c>
      <c r="B823" s="13" t="s">
        <v>888</v>
      </c>
      <c r="C823" s="13" t="s">
        <v>42</v>
      </c>
      <c r="D823" s="13" t="s">
        <v>43</v>
      </c>
      <c r="E823" s="13" t="n">
        <v>5</v>
      </c>
      <c r="F823" s="13" t="s">
        <v>70</v>
      </c>
    </row>
    <row r="824" customFormat="false" ht="15" hidden="false" customHeight="false" outlineLevel="0" collapsed="false">
      <c r="A824" s="12" t="n">
        <v>46211</v>
      </c>
      <c r="B824" s="13" t="s">
        <v>889</v>
      </c>
      <c r="C824" s="13" t="s">
        <v>48</v>
      </c>
      <c r="D824" s="13" t="s">
        <v>49</v>
      </c>
      <c r="E824" s="13" t="n">
        <v>6</v>
      </c>
      <c r="F824" s="13" t="s">
        <v>73</v>
      </c>
    </row>
    <row r="825" customFormat="false" ht="15" hidden="false" customHeight="false" outlineLevel="0" collapsed="false">
      <c r="A825" s="12" t="n">
        <v>46212</v>
      </c>
      <c r="B825" s="13" t="s">
        <v>890</v>
      </c>
      <c r="C825" s="13" t="s">
        <v>36</v>
      </c>
      <c r="D825" s="13" t="s">
        <v>37</v>
      </c>
      <c r="E825" s="13" t="n">
        <v>4</v>
      </c>
      <c r="F825" s="13" t="s">
        <v>63</v>
      </c>
    </row>
    <row r="826" customFormat="false" ht="15" hidden="false" customHeight="false" outlineLevel="0" collapsed="false">
      <c r="A826" s="12" t="n">
        <v>46212</v>
      </c>
      <c r="B826" s="13" t="s">
        <v>891</v>
      </c>
      <c r="C826" s="13" t="s">
        <v>36</v>
      </c>
      <c r="D826" s="13" t="s">
        <v>37</v>
      </c>
      <c r="E826" s="13" t="n">
        <v>6</v>
      </c>
      <c r="F826" s="13" t="s">
        <v>63</v>
      </c>
    </row>
    <row r="827" customFormat="false" ht="15" hidden="false" customHeight="false" outlineLevel="0" collapsed="false">
      <c r="A827" s="12" t="n">
        <v>46212</v>
      </c>
      <c r="B827" s="13" t="s">
        <v>892</v>
      </c>
      <c r="C827" s="13" t="s">
        <v>39</v>
      </c>
      <c r="D827" s="13" t="s">
        <v>40</v>
      </c>
      <c r="E827" s="13" t="n">
        <v>7</v>
      </c>
      <c r="F827" s="13" t="s">
        <v>73</v>
      </c>
    </row>
    <row r="828" customFormat="false" ht="15" hidden="false" customHeight="false" outlineLevel="0" collapsed="false">
      <c r="A828" s="12" t="n">
        <v>46212</v>
      </c>
      <c r="B828" s="13" t="s">
        <v>893</v>
      </c>
      <c r="C828" s="13" t="s">
        <v>42</v>
      </c>
      <c r="D828" s="13" t="s">
        <v>43</v>
      </c>
      <c r="E828" s="13" t="n">
        <v>4</v>
      </c>
      <c r="F828" s="13" t="s">
        <v>70</v>
      </c>
    </row>
    <row r="829" customFormat="false" ht="15" hidden="false" customHeight="false" outlineLevel="0" collapsed="false">
      <c r="A829" s="12" t="n">
        <v>46212</v>
      </c>
      <c r="B829" s="13" t="s">
        <v>894</v>
      </c>
      <c r="C829" s="13" t="s">
        <v>50</v>
      </c>
      <c r="D829" s="13" t="s">
        <v>51</v>
      </c>
      <c r="E829" s="13" t="n">
        <v>1</v>
      </c>
      <c r="F829" s="13" t="s">
        <v>63</v>
      </c>
    </row>
    <row r="830" customFormat="false" ht="15" hidden="false" customHeight="false" outlineLevel="0" collapsed="false">
      <c r="A830" s="12" t="n">
        <v>46213</v>
      </c>
      <c r="B830" s="13" t="s">
        <v>895</v>
      </c>
      <c r="C830" s="13" t="s">
        <v>36</v>
      </c>
      <c r="D830" s="13" t="s">
        <v>37</v>
      </c>
      <c r="E830" s="13" t="n">
        <v>4</v>
      </c>
      <c r="F830" s="13" t="s">
        <v>63</v>
      </c>
    </row>
    <row r="831" customFormat="false" ht="15" hidden="false" customHeight="false" outlineLevel="0" collapsed="false">
      <c r="A831" s="12" t="n">
        <v>46213</v>
      </c>
      <c r="B831" s="13" t="s">
        <v>896</v>
      </c>
      <c r="C831" s="13" t="s">
        <v>39</v>
      </c>
      <c r="D831" s="13" t="s">
        <v>40</v>
      </c>
      <c r="E831" s="13" t="n">
        <v>8</v>
      </c>
      <c r="F831" s="13" t="s">
        <v>63</v>
      </c>
    </row>
    <row r="832" customFormat="false" ht="15" hidden="false" customHeight="false" outlineLevel="0" collapsed="false">
      <c r="A832" s="12" t="n">
        <v>46213</v>
      </c>
      <c r="B832" s="13" t="s">
        <v>897</v>
      </c>
      <c r="C832" s="13" t="s">
        <v>42</v>
      </c>
      <c r="D832" s="13" t="s">
        <v>43</v>
      </c>
      <c r="E832" s="13" t="n">
        <v>4</v>
      </c>
      <c r="F832" s="13" t="s">
        <v>70</v>
      </c>
    </row>
    <row r="833" customFormat="false" ht="15" hidden="false" customHeight="false" outlineLevel="0" collapsed="false">
      <c r="A833" s="12" t="n">
        <v>46213</v>
      </c>
      <c r="B833" s="13" t="s">
        <v>898</v>
      </c>
      <c r="C833" s="13" t="s">
        <v>45</v>
      </c>
      <c r="D833" s="13" t="s">
        <v>46</v>
      </c>
      <c r="E833" s="13" t="n">
        <v>4</v>
      </c>
      <c r="F833" s="13" t="s">
        <v>63</v>
      </c>
    </row>
    <row r="834" customFormat="false" ht="15" hidden="false" customHeight="false" outlineLevel="0" collapsed="false">
      <c r="A834" s="12" t="n">
        <v>46213</v>
      </c>
      <c r="B834" s="13" t="s">
        <v>899</v>
      </c>
      <c r="C834" s="13" t="s">
        <v>50</v>
      </c>
      <c r="D834" s="13" t="s">
        <v>51</v>
      </c>
      <c r="E834" s="13" t="n">
        <v>2</v>
      </c>
      <c r="F834" s="13" t="s">
        <v>63</v>
      </c>
    </row>
    <row r="835" customFormat="false" ht="15" hidden="false" customHeight="false" outlineLevel="0" collapsed="false">
      <c r="A835" s="12" t="n">
        <v>46216</v>
      </c>
      <c r="B835" s="13" t="s">
        <v>900</v>
      </c>
      <c r="C835" s="13" t="s">
        <v>36</v>
      </c>
      <c r="D835" s="13" t="s">
        <v>37</v>
      </c>
      <c r="E835" s="13" t="n">
        <v>3</v>
      </c>
      <c r="F835" s="13" t="s">
        <v>63</v>
      </c>
    </row>
    <row r="836" customFormat="false" ht="15" hidden="false" customHeight="false" outlineLevel="0" collapsed="false">
      <c r="A836" s="12" t="n">
        <v>46216</v>
      </c>
      <c r="B836" s="13" t="s">
        <v>901</v>
      </c>
      <c r="C836" s="13" t="s">
        <v>39</v>
      </c>
      <c r="D836" s="13" t="s">
        <v>40</v>
      </c>
      <c r="E836" s="13" t="n">
        <v>7</v>
      </c>
      <c r="F836" s="13" t="s">
        <v>63</v>
      </c>
    </row>
    <row r="837" customFormat="false" ht="15" hidden="false" customHeight="false" outlineLevel="0" collapsed="false">
      <c r="A837" s="12" t="n">
        <v>46216</v>
      </c>
      <c r="B837" s="13" t="s">
        <v>902</v>
      </c>
      <c r="C837" s="13" t="s">
        <v>42</v>
      </c>
      <c r="D837" s="13" t="s">
        <v>43</v>
      </c>
      <c r="E837" s="13" t="n">
        <v>1</v>
      </c>
      <c r="F837" s="13" t="s">
        <v>70</v>
      </c>
    </row>
    <row r="838" customFormat="false" ht="15" hidden="false" customHeight="false" outlineLevel="0" collapsed="false">
      <c r="A838" s="12" t="n">
        <v>46216</v>
      </c>
      <c r="B838" s="13" t="s">
        <v>903</v>
      </c>
      <c r="C838" s="13" t="s">
        <v>50</v>
      </c>
      <c r="D838" s="13" t="s">
        <v>51</v>
      </c>
      <c r="E838" s="13" t="n">
        <v>1</v>
      </c>
      <c r="F838" s="13" t="s">
        <v>63</v>
      </c>
    </row>
    <row r="839" customFormat="false" ht="15" hidden="false" customHeight="false" outlineLevel="0" collapsed="false">
      <c r="A839" s="12" t="n">
        <v>46218</v>
      </c>
      <c r="B839" s="13" t="s">
        <v>904</v>
      </c>
      <c r="C839" s="13" t="s">
        <v>36</v>
      </c>
      <c r="D839" s="13" t="s">
        <v>37</v>
      </c>
      <c r="E839" s="13" t="n">
        <v>10</v>
      </c>
      <c r="F839" s="13" t="s">
        <v>63</v>
      </c>
    </row>
    <row r="840" customFormat="false" ht="15" hidden="false" customHeight="false" outlineLevel="0" collapsed="false">
      <c r="A840" s="12" t="n">
        <v>46218</v>
      </c>
      <c r="B840" s="13" t="s">
        <v>905</v>
      </c>
      <c r="C840" s="13" t="s">
        <v>36</v>
      </c>
      <c r="D840" s="13" t="s">
        <v>37</v>
      </c>
      <c r="E840" s="13" t="n">
        <v>4</v>
      </c>
      <c r="F840" s="13" t="s">
        <v>63</v>
      </c>
    </row>
    <row r="841" customFormat="false" ht="15" hidden="false" customHeight="false" outlineLevel="0" collapsed="false">
      <c r="A841" s="12" t="n">
        <v>46218</v>
      </c>
      <c r="B841" s="13" t="s">
        <v>906</v>
      </c>
      <c r="C841" s="13" t="s">
        <v>39</v>
      </c>
      <c r="D841" s="13" t="s">
        <v>40</v>
      </c>
      <c r="E841" s="13" t="n">
        <v>8</v>
      </c>
      <c r="F841" s="13" t="s">
        <v>63</v>
      </c>
    </row>
    <row r="842" customFormat="false" ht="15" hidden="false" customHeight="false" outlineLevel="0" collapsed="false">
      <c r="A842" s="12" t="n">
        <v>46218</v>
      </c>
      <c r="B842" s="13" t="s">
        <v>907</v>
      </c>
      <c r="C842" s="13" t="s">
        <v>42</v>
      </c>
      <c r="D842" s="13" t="s">
        <v>43</v>
      </c>
      <c r="E842" s="13" t="n">
        <v>5</v>
      </c>
      <c r="F842" s="13" t="s">
        <v>70</v>
      </c>
    </row>
    <row r="843" customFormat="false" ht="15" hidden="false" customHeight="false" outlineLevel="0" collapsed="false">
      <c r="A843" s="12" t="n">
        <v>46219</v>
      </c>
      <c r="B843" s="13" t="s">
        <v>908</v>
      </c>
      <c r="C843" s="13" t="s">
        <v>36</v>
      </c>
      <c r="D843" s="13" t="s">
        <v>37</v>
      </c>
      <c r="E843" s="13" t="n">
        <v>6</v>
      </c>
      <c r="F843" s="13" t="s">
        <v>63</v>
      </c>
    </row>
    <row r="844" customFormat="false" ht="15" hidden="false" customHeight="false" outlineLevel="0" collapsed="false">
      <c r="A844" s="12" t="n">
        <v>46219</v>
      </c>
      <c r="B844" s="13" t="s">
        <v>909</v>
      </c>
      <c r="C844" s="13" t="s">
        <v>36</v>
      </c>
      <c r="D844" s="13" t="s">
        <v>37</v>
      </c>
      <c r="E844" s="13" t="n">
        <v>2</v>
      </c>
      <c r="F844" s="13" t="s">
        <v>63</v>
      </c>
    </row>
    <row r="845" customFormat="false" ht="15" hidden="false" customHeight="false" outlineLevel="0" collapsed="false">
      <c r="A845" s="12" t="n">
        <v>46219</v>
      </c>
      <c r="B845" s="13" t="s">
        <v>910</v>
      </c>
      <c r="C845" s="13" t="s">
        <v>39</v>
      </c>
      <c r="D845" s="13" t="s">
        <v>40</v>
      </c>
      <c r="E845" s="13" t="n">
        <v>6</v>
      </c>
      <c r="F845" s="13" t="s">
        <v>63</v>
      </c>
    </row>
    <row r="846" customFormat="false" ht="15" hidden="false" customHeight="false" outlineLevel="0" collapsed="false">
      <c r="A846" s="12" t="n">
        <v>46219</v>
      </c>
      <c r="B846" s="13" t="s">
        <v>911</v>
      </c>
      <c r="C846" s="13" t="s">
        <v>42</v>
      </c>
      <c r="D846" s="13" t="s">
        <v>43</v>
      </c>
      <c r="E846" s="13" t="n">
        <v>2</v>
      </c>
      <c r="F846" s="13" t="s">
        <v>70</v>
      </c>
    </row>
    <row r="847" customFormat="false" ht="15" hidden="false" customHeight="false" outlineLevel="0" collapsed="false">
      <c r="A847" s="12" t="n">
        <v>46219</v>
      </c>
      <c r="B847" s="13" t="s">
        <v>912</v>
      </c>
      <c r="C847" s="13" t="s">
        <v>45</v>
      </c>
      <c r="D847" s="13" t="s">
        <v>46</v>
      </c>
      <c r="E847" s="13" t="n">
        <v>1</v>
      </c>
      <c r="F847" s="13" t="s">
        <v>63</v>
      </c>
    </row>
    <row r="848" customFormat="false" ht="15" hidden="false" customHeight="false" outlineLevel="0" collapsed="false">
      <c r="A848" s="12" t="n">
        <v>46220</v>
      </c>
      <c r="B848" s="13" t="s">
        <v>913</v>
      </c>
      <c r="C848" s="13" t="s">
        <v>36</v>
      </c>
      <c r="D848" s="13" t="s">
        <v>37</v>
      </c>
      <c r="E848" s="13" t="n">
        <v>6</v>
      </c>
      <c r="F848" s="13" t="s">
        <v>63</v>
      </c>
    </row>
    <row r="849" customFormat="false" ht="15" hidden="false" customHeight="false" outlineLevel="0" collapsed="false">
      <c r="A849" s="12" t="n">
        <v>46220</v>
      </c>
      <c r="B849" s="13" t="s">
        <v>914</v>
      </c>
      <c r="C849" s="13" t="s">
        <v>36</v>
      </c>
      <c r="D849" s="13" t="s">
        <v>37</v>
      </c>
      <c r="E849" s="13" t="n">
        <v>3</v>
      </c>
      <c r="F849" s="13" t="s">
        <v>63</v>
      </c>
    </row>
    <row r="850" customFormat="false" ht="15" hidden="false" customHeight="false" outlineLevel="0" collapsed="false">
      <c r="A850" s="12" t="n">
        <v>46220</v>
      </c>
      <c r="B850" s="13" t="s">
        <v>915</v>
      </c>
      <c r="C850" s="13" t="s">
        <v>39</v>
      </c>
      <c r="D850" s="13" t="s">
        <v>40</v>
      </c>
      <c r="E850" s="13" t="n">
        <v>7</v>
      </c>
      <c r="F850" s="13" t="s">
        <v>63</v>
      </c>
    </row>
    <row r="851" customFormat="false" ht="15" hidden="false" customHeight="false" outlineLevel="0" collapsed="false">
      <c r="A851" s="12" t="n">
        <v>46220</v>
      </c>
      <c r="B851" s="13" t="s">
        <v>916</v>
      </c>
      <c r="C851" s="13" t="s">
        <v>42</v>
      </c>
      <c r="D851" s="13" t="s">
        <v>43</v>
      </c>
      <c r="E851" s="13" t="n">
        <v>3</v>
      </c>
      <c r="F851" s="13" t="s">
        <v>70</v>
      </c>
    </row>
    <row r="852" customFormat="false" ht="15" hidden="false" customHeight="false" outlineLevel="0" collapsed="false">
      <c r="A852" s="12" t="n">
        <v>46223</v>
      </c>
      <c r="B852" s="13" t="s">
        <v>917</v>
      </c>
      <c r="C852" s="13" t="s">
        <v>36</v>
      </c>
      <c r="D852" s="13" t="s">
        <v>37</v>
      </c>
      <c r="E852" s="13" t="n">
        <v>2</v>
      </c>
      <c r="F852" s="13" t="s">
        <v>63</v>
      </c>
    </row>
    <row r="853" customFormat="false" ht="15" hidden="false" customHeight="false" outlineLevel="0" collapsed="false">
      <c r="A853" s="12" t="n">
        <v>46223</v>
      </c>
      <c r="B853" s="13" t="s">
        <v>918</v>
      </c>
      <c r="C853" s="13" t="s">
        <v>39</v>
      </c>
      <c r="D853" s="13" t="s">
        <v>40</v>
      </c>
      <c r="E853" s="13" t="n">
        <v>4</v>
      </c>
      <c r="F853" s="13" t="s">
        <v>63</v>
      </c>
    </row>
    <row r="854" customFormat="false" ht="15" hidden="false" customHeight="false" outlineLevel="0" collapsed="false">
      <c r="A854" s="12" t="n">
        <v>46223</v>
      </c>
      <c r="B854" s="13" t="s">
        <v>919</v>
      </c>
      <c r="C854" s="13" t="s">
        <v>42</v>
      </c>
      <c r="D854" s="13" t="s">
        <v>43</v>
      </c>
      <c r="E854" s="13" t="n">
        <v>3</v>
      </c>
      <c r="F854" s="13" t="s">
        <v>70</v>
      </c>
    </row>
    <row r="855" customFormat="false" ht="15" hidden="false" customHeight="false" outlineLevel="0" collapsed="false">
      <c r="A855" s="12" t="n">
        <v>46223</v>
      </c>
      <c r="B855" s="13" t="s">
        <v>920</v>
      </c>
      <c r="C855" s="13" t="s">
        <v>45</v>
      </c>
      <c r="D855" s="13" t="s">
        <v>46</v>
      </c>
      <c r="E855" s="13" t="n">
        <v>4</v>
      </c>
      <c r="F855" s="13" t="s">
        <v>63</v>
      </c>
    </row>
    <row r="856" customFormat="false" ht="15" hidden="false" customHeight="false" outlineLevel="0" collapsed="false">
      <c r="A856" s="12" t="n">
        <v>46224</v>
      </c>
      <c r="B856" s="13" t="s">
        <v>921</v>
      </c>
      <c r="C856" s="13" t="s">
        <v>36</v>
      </c>
      <c r="D856" s="13" t="s">
        <v>37</v>
      </c>
      <c r="E856" s="13" t="n">
        <v>6</v>
      </c>
      <c r="F856" s="13" t="s">
        <v>63</v>
      </c>
    </row>
    <row r="857" customFormat="false" ht="15" hidden="false" customHeight="false" outlineLevel="0" collapsed="false">
      <c r="A857" s="12" t="n">
        <v>46224</v>
      </c>
      <c r="B857" s="13" t="s">
        <v>922</v>
      </c>
      <c r="C857" s="13" t="s">
        <v>39</v>
      </c>
      <c r="D857" s="13" t="s">
        <v>40</v>
      </c>
      <c r="E857" s="13" t="n">
        <v>7</v>
      </c>
      <c r="F857" s="13" t="s">
        <v>63</v>
      </c>
    </row>
    <row r="858" customFormat="false" ht="15" hidden="false" customHeight="false" outlineLevel="0" collapsed="false">
      <c r="A858" s="12" t="n">
        <v>46224</v>
      </c>
      <c r="B858" s="13" t="s">
        <v>923</v>
      </c>
      <c r="C858" s="13" t="s">
        <v>45</v>
      </c>
      <c r="D858" s="13" t="s">
        <v>46</v>
      </c>
      <c r="E858" s="13" t="n">
        <v>3</v>
      </c>
      <c r="F858" s="13" t="s">
        <v>63</v>
      </c>
    </row>
    <row r="859" customFormat="false" ht="15" hidden="false" customHeight="false" outlineLevel="0" collapsed="false">
      <c r="A859" s="12" t="n">
        <v>46224</v>
      </c>
      <c r="B859" s="13" t="s">
        <v>924</v>
      </c>
      <c r="C859" s="13" t="s">
        <v>56</v>
      </c>
      <c r="D859" s="13" t="s">
        <v>57</v>
      </c>
      <c r="E859" s="13" t="n">
        <v>2</v>
      </c>
      <c r="F859" s="13" t="s">
        <v>73</v>
      </c>
    </row>
    <row r="860" customFormat="false" ht="15" hidden="false" customHeight="false" outlineLevel="0" collapsed="false">
      <c r="A860" s="12" t="n">
        <v>46225</v>
      </c>
      <c r="B860" s="13" t="s">
        <v>925</v>
      </c>
      <c r="C860" s="13" t="s">
        <v>36</v>
      </c>
      <c r="D860" s="13" t="s">
        <v>37</v>
      </c>
      <c r="E860" s="13" t="n">
        <v>2</v>
      </c>
      <c r="F860" s="13" t="s">
        <v>63</v>
      </c>
    </row>
    <row r="861" customFormat="false" ht="15" hidden="false" customHeight="false" outlineLevel="0" collapsed="false">
      <c r="A861" s="12" t="n">
        <v>46225</v>
      </c>
      <c r="B861" s="13" t="s">
        <v>926</v>
      </c>
      <c r="C861" s="13" t="s">
        <v>36</v>
      </c>
      <c r="D861" s="13" t="s">
        <v>37</v>
      </c>
      <c r="E861" s="13" t="n">
        <v>10</v>
      </c>
      <c r="F861" s="13" t="s">
        <v>63</v>
      </c>
    </row>
    <row r="862" customFormat="false" ht="15" hidden="false" customHeight="false" outlineLevel="0" collapsed="false">
      <c r="A862" s="12" t="n">
        <v>46225</v>
      </c>
      <c r="B862" s="13" t="s">
        <v>927</v>
      </c>
      <c r="C862" s="13" t="s">
        <v>42</v>
      </c>
      <c r="D862" s="13" t="s">
        <v>43</v>
      </c>
      <c r="E862" s="13" t="n">
        <v>2</v>
      </c>
      <c r="F862" s="13" t="s">
        <v>70</v>
      </c>
    </row>
    <row r="863" customFormat="false" ht="15" hidden="false" customHeight="false" outlineLevel="0" collapsed="false">
      <c r="A863" s="12" t="n">
        <v>46225</v>
      </c>
      <c r="B863" s="13" t="s">
        <v>928</v>
      </c>
      <c r="C863" s="13" t="s">
        <v>45</v>
      </c>
      <c r="D863" s="13" t="s">
        <v>46</v>
      </c>
      <c r="E863" s="13" t="n">
        <v>2</v>
      </c>
      <c r="F863" s="13" t="s">
        <v>63</v>
      </c>
    </row>
    <row r="864" customFormat="false" ht="15" hidden="false" customHeight="false" outlineLevel="0" collapsed="false">
      <c r="A864" s="12" t="n">
        <v>46226</v>
      </c>
      <c r="B864" s="13" t="s">
        <v>929</v>
      </c>
      <c r="C864" s="13" t="s">
        <v>36</v>
      </c>
      <c r="D864" s="13" t="s">
        <v>37</v>
      </c>
      <c r="E864" s="13" t="n">
        <v>3</v>
      </c>
      <c r="F864" s="13" t="s">
        <v>63</v>
      </c>
    </row>
    <row r="865" customFormat="false" ht="15" hidden="false" customHeight="false" outlineLevel="0" collapsed="false">
      <c r="A865" s="12" t="n">
        <v>46226</v>
      </c>
      <c r="B865" s="13" t="s">
        <v>930</v>
      </c>
      <c r="C865" s="13" t="s">
        <v>36</v>
      </c>
      <c r="D865" s="13" t="s">
        <v>37</v>
      </c>
      <c r="E865" s="13" t="n">
        <v>6</v>
      </c>
      <c r="F865" s="13" t="s">
        <v>63</v>
      </c>
    </row>
    <row r="866" customFormat="false" ht="15" hidden="false" customHeight="false" outlineLevel="0" collapsed="false">
      <c r="A866" s="12" t="n">
        <v>46226</v>
      </c>
      <c r="B866" s="13" t="s">
        <v>931</v>
      </c>
      <c r="C866" s="13" t="s">
        <v>39</v>
      </c>
      <c r="D866" s="13" t="s">
        <v>40</v>
      </c>
      <c r="E866" s="13" t="n">
        <v>6</v>
      </c>
      <c r="F866" s="13" t="s">
        <v>73</v>
      </c>
    </row>
    <row r="867" customFormat="false" ht="15" hidden="false" customHeight="false" outlineLevel="0" collapsed="false">
      <c r="A867" s="12" t="n">
        <v>46226</v>
      </c>
      <c r="B867" s="13" t="s">
        <v>932</v>
      </c>
      <c r="C867" s="13" t="s">
        <v>42</v>
      </c>
      <c r="D867" s="13" t="s">
        <v>43</v>
      </c>
      <c r="E867" s="13" t="n">
        <v>4</v>
      </c>
      <c r="F867" s="13" t="s">
        <v>70</v>
      </c>
    </row>
    <row r="868" customFormat="false" ht="15" hidden="false" customHeight="false" outlineLevel="0" collapsed="false">
      <c r="A868" s="12" t="n">
        <v>46226</v>
      </c>
      <c r="B868" s="13" t="s">
        <v>933</v>
      </c>
      <c r="C868" s="13" t="s">
        <v>45</v>
      </c>
      <c r="D868" s="13" t="s">
        <v>46</v>
      </c>
      <c r="E868" s="13" t="n">
        <v>2</v>
      </c>
      <c r="F868" s="13" t="s">
        <v>63</v>
      </c>
    </row>
    <row r="869" customFormat="false" ht="15" hidden="false" customHeight="false" outlineLevel="0" collapsed="false">
      <c r="A869" s="12" t="n">
        <v>46226</v>
      </c>
      <c r="B869" s="13" t="s">
        <v>934</v>
      </c>
      <c r="C869" s="13" t="s">
        <v>48</v>
      </c>
      <c r="D869" s="13" t="s">
        <v>49</v>
      </c>
      <c r="E869" s="13" t="n">
        <v>4</v>
      </c>
      <c r="F869" s="13" t="s">
        <v>73</v>
      </c>
    </row>
    <row r="870" customFormat="false" ht="15" hidden="false" customHeight="false" outlineLevel="0" collapsed="false">
      <c r="A870" s="12" t="n">
        <v>46227</v>
      </c>
      <c r="B870" s="13" t="s">
        <v>935</v>
      </c>
      <c r="C870" s="13" t="s">
        <v>36</v>
      </c>
      <c r="D870" s="13" t="s">
        <v>37</v>
      </c>
      <c r="E870" s="13" t="n">
        <v>8</v>
      </c>
      <c r="F870" s="13" t="s">
        <v>63</v>
      </c>
    </row>
    <row r="871" customFormat="false" ht="15" hidden="false" customHeight="false" outlineLevel="0" collapsed="false">
      <c r="A871" s="12" t="n">
        <v>46227</v>
      </c>
      <c r="B871" s="13" t="s">
        <v>936</v>
      </c>
      <c r="C871" s="13" t="s">
        <v>36</v>
      </c>
      <c r="D871" s="13" t="s">
        <v>37</v>
      </c>
      <c r="E871" s="13" t="n">
        <v>5</v>
      </c>
      <c r="F871" s="13" t="s">
        <v>63</v>
      </c>
    </row>
    <row r="872" customFormat="false" ht="15" hidden="false" customHeight="false" outlineLevel="0" collapsed="false">
      <c r="A872" s="12" t="n">
        <v>46227</v>
      </c>
      <c r="B872" s="13" t="s">
        <v>937</v>
      </c>
      <c r="C872" s="13" t="s">
        <v>39</v>
      </c>
      <c r="D872" s="13" t="s">
        <v>40</v>
      </c>
      <c r="E872" s="13" t="n">
        <v>7</v>
      </c>
      <c r="F872" s="13" t="s">
        <v>63</v>
      </c>
    </row>
    <row r="873" customFormat="false" ht="15" hidden="false" customHeight="false" outlineLevel="0" collapsed="false">
      <c r="A873" s="12" t="n">
        <v>46227</v>
      </c>
      <c r="B873" s="13" t="s">
        <v>938</v>
      </c>
      <c r="C873" s="13" t="s">
        <v>42</v>
      </c>
      <c r="D873" s="13" t="s">
        <v>43</v>
      </c>
      <c r="E873" s="13" t="n">
        <v>3</v>
      </c>
      <c r="F873" s="13" t="s">
        <v>70</v>
      </c>
    </row>
    <row r="874" customFormat="false" ht="15" hidden="false" customHeight="false" outlineLevel="0" collapsed="false">
      <c r="A874" s="12" t="n">
        <v>46227</v>
      </c>
      <c r="B874" s="13" t="s">
        <v>939</v>
      </c>
      <c r="C874" s="13" t="s">
        <v>45</v>
      </c>
      <c r="D874" s="13" t="s">
        <v>46</v>
      </c>
      <c r="E874" s="13" t="n">
        <v>2</v>
      </c>
      <c r="F874" s="13" t="s">
        <v>63</v>
      </c>
    </row>
    <row r="875" customFormat="false" ht="15" hidden="false" customHeight="false" outlineLevel="0" collapsed="false">
      <c r="A875" s="12" t="n">
        <v>46230</v>
      </c>
      <c r="B875" s="13" t="s">
        <v>940</v>
      </c>
      <c r="C875" s="13" t="s">
        <v>39</v>
      </c>
      <c r="D875" s="13" t="s">
        <v>40</v>
      </c>
      <c r="E875" s="13" t="n">
        <v>2</v>
      </c>
      <c r="F875" s="13" t="s">
        <v>63</v>
      </c>
    </row>
    <row r="876" customFormat="false" ht="15" hidden="false" customHeight="false" outlineLevel="0" collapsed="false">
      <c r="A876" s="12" t="n">
        <v>46230</v>
      </c>
      <c r="B876" s="13" t="s">
        <v>941</v>
      </c>
      <c r="C876" s="13" t="s">
        <v>42</v>
      </c>
      <c r="D876" s="13" t="s">
        <v>43</v>
      </c>
      <c r="E876" s="13" t="n">
        <v>5</v>
      </c>
      <c r="F876" s="13" t="s">
        <v>70</v>
      </c>
    </row>
    <row r="877" customFormat="false" ht="15" hidden="false" customHeight="false" outlineLevel="0" collapsed="false">
      <c r="A877" s="12" t="n">
        <v>46230</v>
      </c>
      <c r="B877" s="13" t="s">
        <v>942</v>
      </c>
      <c r="C877" s="13" t="s">
        <v>45</v>
      </c>
      <c r="D877" s="13" t="s">
        <v>46</v>
      </c>
      <c r="E877" s="13" t="n">
        <v>4</v>
      </c>
      <c r="F877" s="13" t="s">
        <v>63</v>
      </c>
    </row>
    <row r="878" customFormat="false" ht="15" hidden="false" customHeight="false" outlineLevel="0" collapsed="false">
      <c r="A878" s="12" t="n">
        <v>46230</v>
      </c>
      <c r="B878" s="13" t="s">
        <v>943</v>
      </c>
      <c r="C878" s="13" t="s">
        <v>50</v>
      </c>
      <c r="D878" s="13" t="s">
        <v>51</v>
      </c>
      <c r="E878" s="13" t="n">
        <v>1</v>
      </c>
      <c r="F878" s="13" t="s">
        <v>63</v>
      </c>
    </row>
    <row r="879" customFormat="false" ht="15" hidden="false" customHeight="false" outlineLevel="0" collapsed="false">
      <c r="A879" s="12" t="n">
        <v>46231</v>
      </c>
      <c r="B879" s="13" t="s">
        <v>944</v>
      </c>
      <c r="C879" s="13" t="s">
        <v>36</v>
      </c>
      <c r="D879" s="13" t="s">
        <v>37</v>
      </c>
      <c r="E879" s="13" t="n">
        <v>6</v>
      </c>
      <c r="F879" s="13" t="s">
        <v>63</v>
      </c>
    </row>
    <row r="880" customFormat="false" ht="15" hidden="false" customHeight="false" outlineLevel="0" collapsed="false">
      <c r="A880" s="12" t="n">
        <v>46231</v>
      </c>
      <c r="B880" s="13" t="s">
        <v>945</v>
      </c>
      <c r="C880" s="13" t="s">
        <v>36</v>
      </c>
      <c r="D880" s="13" t="s">
        <v>37</v>
      </c>
      <c r="E880" s="13" t="n">
        <v>2</v>
      </c>
      <c r="F880" s="13" t="s">
        <v>63</v>
      </c>
    </row>
    <row r="881" customFormat="false" ht="15" hidden="false" customHeight="false" outlineLevel="0" collapsed="false">
      <c r="A881" s="12" t="n">
        <v>46231</v>
      </c>
      <c r="B881" s="13" t="s">
        <v>946</v>
      </c>
      <c r="C881" s="13" t="s">
        <v>39</v>
      </c>
      <c r="D881" s="13" t="s">
        <v>40</v>
      </c>
      <c r="E881" s="13" t="n">
        <v>6</v>
      </c>
      <c r="F881" s="13" t="s">
        <v>73</v>
      </c>
    </row>
    <row r="882" customFormat="false" ht="15" hidden="false" customHeight="false" outlineLevel="0" collapsed="false">
      <c r="A882" s="12" t="n">
        <v>46231</v>
      </c>
      <c r="B882" s="13" t="s">
        <v>947</v>
      </c>
      <c r="C882" s="13" t="s">
        <v>42</v>
      </c>
      <c r="D882" s="13" t="s">
        <v>43</v>
      </c>
      <c r="E882" s="13" t="n">
        <v>3</v>
      </c>
      <c r="F882" s="13" t="s">
        <v>70</v>
      </c>
    </row>
    <row r="883" customFormat="false" ht="15" hidden="false" customHeight="false" outlineLevel="0" collapsed="false">
      <c r="A883" s="12" t="n">
        <v>46231</v>
      </c>
      <c r="B883" s="13" t="s">
        <v>948</v>
      </c>
      <c r="C883" s="13" t="s">
        <v>45</v>
      </c>
      <c r="D883" s="13" t="s">
        <v>46</v>
      </c>
      <c r="E883" s="13" t="n">
        <v>4</v>
      </c>
      <c r="F883" s="13" t="s">
        <v>63</v>
      </c>
    </row>
    <row r="884" customFormat="false" ht="15" hidden="false" customHeight="false" outlineLevel="0" collapsed="false">
      <c r="A884" s="12" t="n">
        <v>46232</v>
      </c>
      <c r="B884" s="13" t="s">
        <v>949</v>
      </c>
      <c r="C884" s="13" t="s">
        <v>36</v>
      </c>
      <c r="D884" s="13" t="s">
        <v>37</v>
      </c>
      <c r="E884" s="13" t="n">
        <v>5</v>
      </c>
      <c r="F884" s="13" t="s">
        <v>63</v>
      </c>
    </row>
    <row r="885" customFormat="false" ht="15" hidden="false" customHeight="false" outlineLevel="0" collapsed="false">
      <c r="A885" s="12" t="n">
        <v>46232</v>
      </c>
      <c r="B885" s="13" t="s">
        <v>950</v>
      </c>
      <c r="C885" s="13" t="s">
        <v>36</v>
      </c>
      <c r="D885" s="13" t="s">
        <v>37</v>
      </c>
      <c r="E885" s="13" t="n">
        <v>6</v>
      </c>
      <c r="F885" s="13" t="s">
        <v>63</v>
      </c>
    </row>
    <row r="886" customFormat="false" ht="15" hidden="false" customHeight="false" outlineLevel="0" collapsed="false">
      <c r="A886" s="12" t="n">
        <v>46232</v>
      </c>
      <c r="B886" s="13" t="s">
        <v>951</v>
      </c>
      <c r="C886" s="13" t="s">
        <v>36</v>
      </c>
      <c r="D886" s="13" t="s">
        <v>37</v>
      </c>
      <c r="E886" s="13" t="n">
        <v>4</v>
      </c>
      <c r="F886" s="13" t="s">
        <v>63</v>
      </c>
    </row>
    <row r="887" customFormat="false" ht="15" hidden="false" customHeight="false" outlineLevel="0" collapsed="false">
      <c r="A887" s="12" t="n">
        <v>46232</v>
      </c>
      <c r="B887" s="13" t="s">
        <v>952</v>
      </c>
      <c r="C887" s="13" t="s">
        <v>39</v>
      </c>
      <c r="D887" s="13" t="s">
        <v>40</v>
      </c>
      <c r="E887" s="13" t="n">
        <v>5</v>
      </c>
      <c r="F887" s="13" t="s">
        <v>63</v>
      </c>
    </row>
    <row r="888" customFormat="false" ht="15" hidden="false" customHeight="false" outlineLevel="0" collapsed="false">
      <c r="A888" s="12" t="n">
        <v>46232</v>
      </c>
      <c r="B888" s="13" t="s">
        <v>953</v>
      </c>
      <c r="C888" s="13" t="s">
        <v>42</v>
      </c>
      <c r="D888" s="13" t="s">
        <v>43</v>
      </c>
      <c r="E888" s="13" t="n">
        <v>2</v>
      </c>
      <c r="F888" s="13" t="s">
        <v>70</v>
      </c>
    </row>
    <row r="889" customFormat="false" ht="15" hidden="false" customHeight="false" outlineLevel="0" collapsed="false">
      <c r="A889" s="12" t="n">
        <v>46232</v>
      </c>
      <c r="B889" s="13" t="s">
        <v>954</v>
      </c>
      <c r="C889" s="13" t="s">
        <v>48</v>
      </c>
      <c r="D889" s="13" t="s">
        <v>49</v>
      </c>
      <c r="E889" s="13" t="n">
        <v>6</v>
      </c>
      <c r="F889" s="13" t="s">
        <v>73</v>
      </c>
    </row>
    <row r="890" customFormat="false" ht="15" hidden="false" customHeight="false" outlineLevel="0" collapsed="false">
      <c r="A890" s="12" t="n">
        <v>46233</v>
      </c>
      <c r="B890" s="13" t="s">
        <v>955</v>
      </c>
      <c r="C890" s="13" t="s">
        <v>36</v>
      </c>
      <c r="D890" s="13" t="s">
        <v>37</v>
      </c>
      <c r="E890" s="13" t="n">
        <v>6</v>
      </c>
      <c r="F890" s="13" t="s">
        <v>63</v>
      </c>
    </row>
    <row r="891" customFormat="false" ht="15" hidden="false" customHeight="false" outlineLevel="0" collapsed="false">
      <c r="A891" s="12" t="n">
        <v>46233</v>
      </c>
      <c r="B891" s="13" t="s">
        <v>956</v>
      </c>
      <c r="C891" s="13" t="s">
        <v>36</v>
      </c>
      <c r="D891" s="13" t="s">
        <v>37</v>
      </c>
      <c r="E891" s="13" t="n">
        <v>6</v>
      </c>
      <c r="F891" s="13" t="s">
        <v>63</v>
      </c>
    </row>
    <row r="892" customFormat="false" ht="15" hidden="false" customHeight="false" outlineLevel="0" collapsed="false">
      <c r="A892" s="12" t="n">
        <v>46233</v>
      </c>
      <c r="B892" s="13" t="s">
        <v>957</v>
      </c>
      <c r="C892" s="13" t="s">
        <v>39</v>
      </c>
      <c r="D892" s="13" t="s">
        <v>40</v>
      </c>
      <c r="E892" s="13" t="n">
        <v>9</v>
      </c>
      <c r="F892" s="13" t="s">
        <v>73</v>
      </c>
    </row>
    <row r="893" customFormat="false" ht="15" hidden="false" customHeight="false" outlineLevel="0" collapsed="false">
      <c r="A893" s="12" t="n">
        <v>46233</v>
      </c>
      <c r="B893" s="13" t="s">
        <v>958</v>
      </c>
      <c r="C893" s="13" t="s">
        <v>42</v>
      </c>
      <c r="D893" s="13" t="s">
        <v>43</v>
      </c>
      <c r="E893" s="13" t="n">
        <v>3</v>
      </c>
      <c r="F893" s="13" t="s">
        <v>70</v>
      </c>
    </row>
    <row r="894" customFormat="false" ht="15" hidden="false" customHeight="false" outlineLevel="0" collapsed="false">
      <c r="A894" s="12" t="n">
        <v>46234</v>
      </c>
      <c r="B894" s="13" t="s">
        <v>959</v>
      </c>
      <c r="C894" s="13" t="s">
        <v>36</v>
      </c>
      <c r="D894" s="13" t="s">
        <v>37</v>
      </c>
      <c r="E894" s="13" t="n">
        <v>2</v>
      </c>
      <c r="F894" s="13" t="s">
        <v>63</v>
      </c>
    </row>
    <row r="895" customFormat="false" ht="15" hidden="false" customHeight="false" outlineLevel="0" collapsed="false">
      <c r="A895" s="12" t="n">
        <v>46234</v>
      </c>
      <c r="B895" s="13" t="s">
        <v>960</v>
      </c>
      <c r="C895" s="13" t="s">
        <v>36</v>
      </c>
      <c r="D895" s="13" t="s">
        <v>37</v>
      </c>
      <c r="E895" s="13" t="n">
        <v>10</v>
      </c>
      <c r="F895" s="13" t="s">
        <v>63</v>
      </c>
    </row>
    <row r="896" customFormat="false" ht="15" hidden="false" customHeight="false" outlineLevel="0" collapsed="false">
      <c r="A896" s="12" t="n">
        <v>46234</v>
      </c>
      <c r="B896" s="13" t="s">
        <v>961</v>
      </c>
      <c r="C896" s="13" t="s">
        <v>39</v>
      </c>
      <c r="D896" s="13" t="s">
        <v>40</v>
      </c>
      <c r="E896" s="13" t="n">
        <v>7</v>
      </c>
      <c r="F896" s="13" t="s">
        <v>63</v>
      </c>
    </row>
    <row r="897" customFormat="false" ht="15" hidden="false" customHeight="false" outlineLevel="0" collapsed="false">
      <c r="A897" s="12" t="n">
        <v>46234</v>
      </c>
      <c r="B897" s="13" t="s">
        <v>962</v>
      </c>
      <c r="C897" s="13" t="s">
        <v>42</v>
      </c>
      <c r="D897" s="13" t="s">
        <v>43</v>
      </c>
      <c r="E897" s="13" t="n">
        <v>4</v>
      </c>
      <c r="F897" s="13" t="s">
        <v>70</v>
      </c>
    </row>
    <row r="898" customFormat="false" ht="15" hidden="false" customHeight="false" outlineLevel="0" collapsed="false">
      <c r="A898" s="12" t="n">
        <v>46234</v>
      </c>
      <c r="B898" s="13" t="s">
        <v>963</v>
      </c>
      <c r="C898" s="13" t="s">
        <v>48</v>
      </c>
      <c r="D898" s="13" t="s">
        <v>49</v>
      </c>
      <c r="E898" s="13" t="n">
        <v>2</v>
      </c>
      <c r="F898" s="13" t="s">
        <v>73</v>
      </c>
    </row>
    <row r="899" customFormat="false" ht="15" hidden="false" customHeight="false" outlineLevel="0" collapsed="false">
      <c r="A899" s="12" t="n">
        <v>46234</v>
      </c>
      <c r="B899" s="13" t="s">
        <v>964</v>
      </c>
      <c r="C899" s="13" t="s">
        <v>50</v>
      </c>
      <c r="D899" s="13" t="s">
        <v>51</v>
      </c>
      <c r="E899" s="13" t="n">
        <v>3</v>
      </c>
      <c r="F899" s="13" t="s">
        <v>63</v>
      </c>
    </row>
    <row r="900" customFormat="false" ht="15" hidden="false" customHeight="false" outlineLevel="0" collapsed="false">
      <c r="A900" s="12" t="n">
        <v>46258</v>
      </c>
      <c r="B900" s="13" t="s">
        <v>965</v>
      </c>
      <c r="C900" s="13" t="s">
        <v>39</v>
      </c>
      <c r="D900" s="13" t="s">
        <v>40</v>
      </c>
      <c r="E900" s="13" t="n">
        <v>9</v>
      </c>
      <c r="F900" s="13" t="s">
        <v>63</v>
      </c>
    </row>
    <row r="901" customFormat="false" ht="15" hidden="false" customHeight="false" outlineLevel="0" collapsed="false">
      <c r="A901" s="12" t="n">
        <v>46258</v>
      </c>
      <c r="B901" s="13" t="s">
        <v>966</v>
      </c>
      <c r="C901" s="13" t="s">
        <v>42</v>
      </c>
      <c r="D901" s="13" t="s">
        <v>43</v>
      </c>
      <c r="E901" s="13" t="n">
        <v>3</v>
      </c>
      <c r="F901" s="13" t="s">
        <v>70</v>
      </c>
    </row>
    <row r="902" customFormat="false" ht="15" hidden="false" customHeight="false" outlineLevel="0" collapsed="false">
      <c r="A902" s="12" t="n">
        <v>46258</v>
      </c>
      <c r="B902" s="13" t="s">
        <v>967</v>
      </c>
      <c r="C902" s="13" t="s">
        <v>50</v>
      </c>
      <c r="D902" s="13" t="s">
        <v>51</v>
      </c>
      <c r="E902" s="13" t="n">
        <v>1</v>
      </c>
      <c r="F902" s="13" t="s">
        <v>63</v>
      </c>
    </row>
    <row r="903" customFormat="false" ht="15" hidden="false" customHeight="false" outlineLevel="0" collapsed="false">
      <c r="A903" s="12" t="n">
        <v>46259</v>
      </c>
      <c r="B903" s="13" t="s">
        <v>968</v>
      </c>
      <c r="C903" s="13" t="s">
        <v>39</v>
      </c>
      <c r="D903" s="13" t="s">
        <v>40</v>
      </c>
      <c r="E903" s="13" t="n">
        <v>5</v>
      </c>
      <c r="F903" s="13" t="s">
        <v>73</v>
      </c>
    </row>
    <row r="904" customFormat="false" ht="15" hidden="false" customHeight="false" outlineLevel="0" collapsed="false">
      <c r="A904" s="12" t="n">
        <v>46259</v>
      </c>
      <c r="B904" s="13" t="s">
        <v>969</v>
      </c>
      <c r="C904" s="13" t="s">
        <v>42</v>
      </c>
      <c r="D904" s="13" t="s">
        <v>43</v>
      </c>
      <c r="E904" s="13" t="n">
        <v>3</v>
      </c>
      <c r="F904" s="13" t="s">
        <v>70</v>
      </c>
    </row>
    <row r="905" customFormat="false" ht="15" hidden="false" customHeight="false" outlineLevel="0" collapsed="false">
      <c r="A905" s="12" t="n">
        <v>46259</v>
      </c>
      <c r="B905" s="13" t="s">
        <v>970</v>
      </c>
      <c r="C905" s="13" t="s">
        <v>50</v>
      </c>
      <c r="D905" s="13" t="s">
        <v>51</v>
      </c>
      <c r="E905" s="13" t="n">
        <v>3</v>
      </c>
      <c r="F905" s="13" t="s">
        <v>63</v>
      </c>
    </row>
    <row r="906" customFormat="false" ht="15" hidden="false" customHeight="false" outlineLevel="0" collapsed="false">
      <c r="A906" s="12" t="n">
        <v>46260</v>
      </c>
      <c r="B906" s="13" t="s">
        <v>971</v>
      </c>
      <c r="C906" s="13" t="s">
        <v>36</v>
      </c>
      <c r="D906" s="13" t="s">
        <v>37</v>
      </c>
      <c r="E906" s="13" t="n">
        <v>2</v>
      </c>
      <c r="F906" s="13" t="s">
        <v>63</v>
      </c>
    </row>
    <row r="907" customFormat="false" ht="15" hidden="false" customHeight="false" outlineLevel="0" collapsed="false">
      <c r="A907" s="12" t="n">
        <v>46260</v>
      </c>
      <c r="B907" s="13" t="s">
        <v>972</v>
      </c>
      <c r="C907" s="13" t="s">
        <v>36</v>
      </c>
      <c r="D907" s="13" t="s">
        <v>37</v>
      </c>
      <c r="E907" s="13" t="n">
        <v>4</v>
      </c>
      <c r="F907" s="13" t="s">
        <v>63</v>
      </c>
    </row>
    <row r="908" customFormat="false" ht="15" hidden="false" customHeight="false" outlineLevel="0" collapsed="false">
      <c r="A908" s="12" t="n">
        <v>46260</v>
      </c>
      <c r="B908" s="13" t="s">
        <v>973</v>
      </c>
      <c r="C908" s="13" t="s">
        <v>39</v>
      </c>
      <c r="D908" s="13" t="s">
        <v>40</v>
      </c>
      <c r="E908" s="13" t="n">
        <v>3</v>
      </c>
      <c r="F908" s="13" t="s">
        <v>63</v>
      </c>
    </row>
    <row r="909" customFormat="false" ht="15" hidden="false" customHeight="false" outlineLevel="0" collapsed="false">
      <c r="A909" s="12" t="n">
        <v>46260</v>
      </c>
      <c r="B909" s="13" t="s">
        <v>974</v>
      </c>
      <c r="C909" s="13" t="s">
        <v>42</v>
      </c>
      <c r="D909" s="13" t="s">
        <v>43</v>
      </c>
      <c r="E909" s="13" t="n">
        <v>4</v>
      </c>
      <c r="F909" s="13" t="s">
        <v>70</v>
      </c>
    </row>
    <row r="910" customFormat="false" ht="15" hidden="false" customHeight="false" outlineLevel="0" collapsed="false">
      <c r="A910" s="12" t="n">
        <v>46260</v>
      </c>
      <c r="B910" s="13" t="s">
        <v>975</v>
      </c>
      <c r="C910" s="13" t="s">
        <v>45</v>
      </c>
      <c r="D910" s="13" t="s">
        <v>46</v>
      </c>
      <c r="E910" s="13" t="n">
        <v>4</v>
      </c>
      <c r="F910" s="13" t="s">
        <v>63</v>
      </c>
    </row>
    <row r="911" customFormat="false" ht="15" hidden="false" customHeight="false" outlineLevel="0" collapsed="false">
      <c r="A911" s="12" t="n">
        <v>46260</v>
      </c>
      <c r="B911" s="13" t="s">
        <v>976</v>
      </c>
      <c r="C911" s="13" t="s">
        <v>48</v>
      </c>
      <c r="D911" s="13" t="s">
        <v>49</v>
      </c>
      <c r="E911" s="13" t="n">
        <v>4</v>
      </c>
      <c r="F911" s="13" t="s">
        <v>73</v>
      </c>
    </row>
    <row r="912" customFormat="false" ht="15" hidden="false" customHeight="false" outlineLevel="0" collapsed="false">
      <c r="A912" s="12" t="n">
        <v>46261</v>
      </c>
      <c r="B912" s="13" t="s">
        <v>977</v>
      </c>
      <c r="C912" s="13" t="s">
        <v>36</v>
      </c>
      <c r="D912" s="13" t="s">
        <v>37</v>
      </c>
      <c r="E912" s="13" t="n">
        <v>3</v>
      </c>
      <c r="F912" s="13" t="s">
        <v>63</v>
      </c>
    </row>
    <row r="913" customFormat="false" ht="15" hidden="false" customHeight="false" outlineLevel="0" collapsed="false">
      <c r="A913" s="12" t="n">
        <v>46261</v>
      </c>
      <c r="B913" s="13" t="s">
        <v>978</v>
      </c>
      <c r="C913" s="13" t="s">
        <v>36</v>
      </c>
      <c r="D913" s="13" t="s">
        <v>37</v>
      </c>
      <c r="E913" s="13" t="n">
        <v>6</v>
      </c>
      <c r="F913" s="13" t="s">
        <v>63</v>
      </c>
    </row>
    <row r="914" customFormat="false" ht="15" hidden="false" customHeight="false" outlineLevel="0" collapsed="false">
      <c r="A914" s="12" t="n">
        <v>46261</v>
      </c>
      <c r="B914" s="13" t="s">
        <v>979</v>
      </c>
      <c r="C914" s="13" t="s">
        <v>39</v>
      </c>
      <c r="D914" s="13" t="s">
        <v>40</v>
      </c>
      <c r="E914" s="13" t="n">
        <v>5</v>
      </c>
      <c r="F914" s="13" t="s">
        <v>63</v>
      </c>
    </row>
    <row r="915" customFormat="false" ht="15" hidden="false" customHeight="false" outlineLevel="0" collapsed="false">
      <c r="A915" s="12" t="n">
        <v>46261</v>
      </c>
      <c r="B915" s="13" t="s">
        <v>980</v>
      </c>
      <c r="C915" s="13" t="s">
        <v>42</v>
      </c>
      <c r="D915" s="13" t="s">
        <v>43</v>
      </c>
      <c r="E915" s="13" t="n">
        <v>3</v>
      </c>
      <c r="F915" s="13" t="s">
        <v>70</v>
      </c>
    </row>
    <row r="916" customFormat="false" ht="15" hidden="false" customHeight="false" outlineLevel="0" collapsed="false">
      <c r="A916" s="12" t="n">
        <v>46261</v>
      </c>
      <c r="B916" s="13" t="s">
        <v>981</v>
      </c>
      <c r="C916" s="13" t="s">
        <v>48</v>
      </c>
      <c r="D916" s="13" t="s">
        <v>49</v>
      </c>
      <c r="E916" s="13" t="n">
        <v>4</v>
      </c>
      <c r="F916" s="13" t="s">
        <v>73</v>
      </c>
    </row>
    <row r="917" customFormat="false" ht="15" hidden="false" customHeight="false" outlineLevel="0" collapsed="false">
      <c r="A917" s="12" t="n">
        <v>46262</v>
      </c>
      <c r="B917" s="13" t="s">
        <v>982</v>
      </c>
      <c r="C917" s="13" t="s">
        <v>39</v>
      </c>
      <c r="D917" s="13" t="s">
        <v>40</v>
      </c>
      <c r="E917" s="13" t="n">
        <v>8</v>
      </c>
      <c r="F917" s="13" t="s">
        <v>63</v>
      </c>
    </row>
    <row r="918" customFormat="false" ht="15" hidden="false" customHeight="false" outlineLevel="0" collapsed="false">
      <c r="A918" s="12" t="n">
        <v>46262</v>
      </c>
      <c r="B918" s="13" t="s">
        <v>983</v>
      </c>
      <c r="C918" s="13" t="s">
        <v>42</v>
      </c>
      <c r="D918" s="13" t="s">
        <v>43</v>
      </c>
      <c r="E918" s="13" t="n">
        <v>6</v>
      </c>
      <c r="F918" s="13" t="s">
        <v>70</v>
      </c>
    </row>
    <row r="919" customFormat="false" ht="15" hidden="false" customHeight="false" outlineLevel="0" collapsed="false">
      <c r="A919" s="12" t="n">
        <v>46262</v>
      </c>
      <c r="B919" s="13" t="s">
        <v>984</v>
      </c>
      <c r="C919" s="13" t="s">
        <v>45</v>
      </c>
      <c r="D919" s="13" t="s">
        <v>46</v>
      </c>
      <c r="E919" s="13" t="n">
        <v>4</v>
      </c>
      <c r="F919" s="13" t="s">
        <v>63</v>
      </c>
    </row>
    <row r="920" customFormat="false" ht="15" hidden="false" customHeight="false" outlineLevel="0" collapsed="false">
      <c r="A920" s="12" t="n">
        <v>46265</v>
      </c>
      <c r="B920" s="13" t="s">
        <v>985</v>
      </c>
      <c r="C920" s="13" t="s">
        <v>36</v>
      </c>
      <c r="D920" s="13" t="s">
        <v>37</v>
      </c>
      <c r="E920" s="13" t="n">
        <v>8</v>
      </c>
      <c r="F920" s="13" t="s">
        <v>63</v>
      </c>
    </row>
    <row r="921" customFormat="false" ht="15" hidden="false" customHeight="false" outlineLevel="0" collapsed="false">
      <c r="A921" s="12" t="n">
        <v>46265</v>
      </c>
      <c r="B921" s="13" t="s">
        <v>986</v>
      </c>
      <c r="C921" s="13" t="s">
        <v>36</v>
      </c>
      <c r="D921" s="13" t="s">
        <v>37</v>
      </c>
      <c r="E921" s="13" t="n">
        <v>5</v>
      </c>
      <c r="F921" s="13" t="s">
        <v>63</v>
      </c>
    </row>
    <row r="922" customFormat="false" ht="15" hidden="false" customHeight="false" outlineLevel="0" collapsed="false">
      <c r="A922" s="12" t="n">
        <v>46265</v>
      </c>
      <c r="B922" s="13" t="s">
        <v>987</v>
      </c>
      <c r="C922" s="13" t="s">
        <v>39</v>
      </c>
      <c r="D922" s="13" t="s">
        <v>40</v>
      </c>
      <c r="E922" s="13" t="n">
        <v>9</v>
      </c>
      <c r="F922" s="13" t="s">
        <v>63</v>
      </c>
    </row>
    <row r="923" customFormat="false" ht="15" hidden="false" customHeight="false" outlineLevel="0" collapsed="false">
      <c r="A923" s="12" t="n">
        <v>46265</v>
      </c>
      <c r="B923" s="13" t="s">
        <v>988</v>
      </c>
      <c r="C923" s="13" t="s">
        <v>42</v>
      </c>
      <c r="D923" s="13" t="s">
        <v>43</v>
      </c>
      <c r="E923" s="13" t="n">
        <v>2</v>
      </c>
      <c r="F923" s="13" t="s">
        <v>70</v>
      </c>
    </row>
    <row r="924" customFormat="false" ht="15" hidden="false" customHeight="false" outlineLevel="0" collapsed="false">
      <c r="A924" s="12" t="n">
        <v>46265</v>
      </c>
      <c r="B924" s="13" t="s">
        <v>989</v>
      </c>
      <c r="C924" s="13" t="s">
        <v>48</v>
      </c>
      <c r="D924" s="13" t="s">
        <v>49</v>
      </c>
      <c r="E924" s="13" t="n">
        <v>4</v>
      </c>
      <c r="F924" s="13" t="s">
        <v>73</v>
      </c>
    </row>
    <row r="925" customFormat="false" ht="15" hidden="false" customHeight="false" outlineLevel="0" collapsed="false">
      <c r="A925" s="12" t="n">
        <v>46265</v>
      </c>
      <c r="B925" s="13" t="s">
        <v>990</v>
      </c>
      <c r="C925" s="13" t="s">
        <v>56</v>
      </c>
      <c r="D925" s="13" t="s">
        <v>57</v>
      </c>
      <c r="E925" s="13" t="n">
        <v>1</v>
      </c>
      <c r="F925" s="13" t="s">
        <v>73</v>
      </c>
    </row>
    <row r="926" customFormat="false" ht="15" hidden="false" customHeight="false" outlineLevel="0" collapsed="false">
      <c r="A926" s="12" t="n">
        <v>46266</v>
      </c>
      <c r="B926" s="13" t="s">
        <v>991</v>
      </c>
      <c r="C926" s="13" t="s">
        <v>36</v>
      </c>
      <c r="D926" s="13" t="s">
        <v>37</v>
      </c>
      <c r="E926" s="13" t="n">
        <v>6</v>
      </c>
      <c r="F926" s="13" t="s">
        <v>63</v>
      </c>
    </row>
    <row r="927" customFormat="false" ht="15" hidden="false" customHeight="false" outlineLevel="0" collapsed="false">
      <c r="A927" s="12" t="n">
        <v>46266</v>
      </c>
      <c r="B927" s="13" t="s">
        <v>992</v>
      </c>
      <c r="C927" s="13" t="s">
        <v>36</v>
      </c>
      <c r="D927" s="13" t="s">
        <v>37</v>
      </c>
      <c r="E927" s="13" t="n">
        <v>6</v>
      </c>
      <c r="F927" s="13" t="s">
        <v>63</v>
      </c>
    </row>
    <row r="928" customFormat="false" ht="15" hidden="false" customHeight="false" outlineLevel="0" collapsed="false">
      <c r="A928" s="12" t="n">
        <v>46266</v>
      </c>
      <c r="B928" s="13" t="s">
        <v>993</v>
      </c>
      <c r="C928" s="13" t="s">
        <v>39</v>
      </c>
      <c r="D928" s="13" t="s">
        <v>40</v>
      </c>
      <c r="E928" s="13" t="n">
        <v>5</v>
      </c>
      <c r="F928" s="13" t="s">
        <v>63</v>
      </c>
    </row>
    <row r="929" customFormat="false" ht="15" hidden="false" customHeight="false" outlineLevel="0" collapsed="false">
      <c r="A929" s="12" t="n">
        <v>46266</v>
      </c>
      <c r="B929" s="13" t="s">
        <v>994</v>
      </c>
      <c r="C929" s="13" t="s">
        <v>42</v>
      </c>
      <c r="D929" s="13" t="s">
        <v>43</v>
      </c>
      <c r="E929" s="13" t="n">
        <v>3</v>
      </c>
      <c r="F929" s="13" t="s">
        <v>70</v>
      </c>
    </row>
    <row r="930" customFormat="false" ht="15" hidden="false" customHeight="false" outlineLevel="0" collapsed="false">
      <c r="A930" s="12" t="n">
        <v>46267</v>
      </c>
      <c r="B930" s="13" t="s">
        <v>995</v>
      </c>
      <c r="C930" s="13" t="s">
        <v>36</v>
      </c>
      <c r="D930" s="13" t="s">
        <v>37</v>
      </c>
      <c r="E930" s="13" t="n">
        <v>6</v>
      </c>
      <c r="F930" s="13" t="s">
        <v>63</v>
      </c>
    </row>
    <row r="931" customFormat="false" ht="15" hidden="false" customHeight="false" outlineLevel="0" collapsed="false">
      <c r="A931" s="12" t="n">
        <v>46267</v>
      </c>
      <c r="B931" s="13" t="s">
        <v>996</v>
      </c>
      <c r="C931" s="13" t="s">
        <v>39</v>
      </c>
      <c r="D931" s="13" t="s">
        <v>40</v>
      </c>
      <c r="E931" s="13" t="n">
        <v>8</v>
      </c>
      <c r="F931" s="13" t="s">
        <v>63</v>
      </c>
    </row>
    <row r="932" customFormat="false" ht="15" hidden="false" customHeight="false" outlineLevel="0" collapsed="false">
      <c r="A932" s="12" t="n">
        <v>46267</v>
      </c>
      <c r="B932" s="13" t="s">
        <v>997</v>
      </c>
      <c r="C932" s="13" t="s">
        <v>42</v>
      </c>
      <c r="D932" s="13" t="s">
        <v>43</v>
      </c>
      <c r="E932" s="13" t="n">
        <v>4</v>
      </c>
      <c r="F932" s="13" t="s">
        <v>70</v>
      </c>
    </row>
    <row r="933" customFormat="false" ht="15" hidden="false" customHeight="false" outlineLevel="0" collapsed="false">
      <c r="A933" s="12" t="n">
        <v>46268</v>
      </c>
      <c r="B933" s="13" t="s">
        <v>998</v>
      </c>
      <c r="C933" s="13" t="s">
        <v>36</v>
      </c>
      <c r="D933" s="13" t="s">
        <v>37</v>
      </c>
      <c r="E933" s="13" t="n">
        <v>5</v>
      </c>
      <c r="F933" s="13" t="s">
        <v>63</v>
      </c>
    </row>
    <row r="934" customFormat="false" ht="15" hidden="false" customHeight="false" outlineLevel="0" collapsed="false">
      <c r="A934" s="12" t="n">
        <v>46268</v>
      </c>
      <c r="B934" s="13" t="s">
        <v>999</v>
      </c>
      <c r="C934" s="13" t="s">
        <v>36</v>
      </c>
      <c r="D934" s="13" t="s">
        <v>37</v>
      </c>
      <c r="E934" s="13" t="n">
        <v>6</v>
      </c>
      <c r="F934" s="13" t="s">
        <v>63</v>
      </c>
    </row>
    <row r="935" customFormat="false" ht="15" hidden="false" customHeight="false" outlineLevel="0" collapsed="false">
      <c r="A935" s="12" t="n">
        <v>46268</v>
      </c>
      <c r="B935" s="13" t="s">
        <v>1000</v>
      </c>
      <c r="C935" s="13" t="s">
        <v>39</v>
      </c>
      <c r="D935" s="13" t="s">
        <v>40</v>
      </c>
      <c r="E935" s="13" t="n">
        <v>8</v>
      </c>
      <c r="F935" s="13" t="s">
        <v>63</v>
      </c>
    </row>
    <row r="936" customFormat="false" ht="15" hidden="false" customHeight="false" outlineLevel="0" collapsed="false">
      <c r="A936" s="12" t="n">
        <v>46268</v>
      </c>
      <c r="B936" s="13" t="s">
        <v>1001</v>
      </c>
      <c r="C936" s="13" t="s">
        <v>42</v>
      </c>
      <c r="D936" s="13" t="s">
        <v>43</v>
      </c>
      <c r="E936" s="13" t="n">
        <v>4</v>
      </c>
      <c r="F936" s="13" t="s">
        <v>70</v>
      </c>
    </row>
    <row r="937" customFormat="false" ht="15" hidden="false" customHeight="false" outlineLevel="0" collapsed="false">
      <c r="A937" s="12" t="n">
        <v>46268</v>
      </c>
      <c r="B937" s="13" t="s">
        <v>1002</v>
      </c>
      <c r="C937" s="13" t="s">
        <v>45</v>
      </c>
      <c r="D937" s="13" t="s">
        <v>46</v>
      </c>
      <c r="E937" s="13" t="n">
        <v>3</v>
      </c>
      <c r="F937" s="13" t="s">
        <v>63</v>
      </c>
    </row>
    <row r="938" customFormat="false" ht="15" hidden="false" customHeight="false" outlineLevel="0" collapsed="false">
      <c r="A938" s="12" t="n">
        <v>46268</v>
      </c>
      <c r="B938" s="13" t="s">
        <v>1003</v>
      </c>
      <c r="C938" s="13" t="s">
        <v>50</v>
      </c>
      <c r="D938" s="13" t="s">
        <v>51</v>
      </c>
      <c r="E938" s="13" t="n">
        <v>1</v>
      </c>
      <c r="F938" s="13" t="s">
        <v>63</v>
      </c>
    </row>
    <row r="939" customFormat="false" ht="15" hidden="false" customHeight="false" outlineLevel="0" collapsed="false">
      <c r="A939" s="12" t="n">
        <v>46269</v>
      </c>
      <c r="B939" s="13" t="s">
        <v>1004</v>
      </c>
      <c r="C939" s="13" t="s">
        <v>36</v>
      </c>
      <c r="D939" s="13" t="s">
        <v>37</v>
      </c>
      <c r="E939" s="13" t="n">
        <v>6</v>
      </c>
      <c r="F939" s="13" t="s">
        <v>63</v>
      </c>
    </row>
    <row r="940" customFormat="false" ht="15" hidden="false" customHeight="false" outlineLevel="0" collapsed="false">
      <c r="A940" s="12" t="n">
        <v>46269</v>
      </c>
      <c r="B940" s="13" t="s">
        <v>1005</v>
      </c>
      <c r="C940" s="13" t="s">
        <v>39</v>
      </c>
      <c r="D940" s="13" t="s">
        <v>40</v>
      </c>
      <c r="E940" s="13" t="n">
        <v>4</v>
      </c>
      <c r="F940" s="13" t="s">
        <v>63</v>
      </c>
    </row>
    <row r="941" customFormat="false" ht="15" hidden="false" customHeight="false" outlineLevel="0" collapsed="false">
      <c r="A941" s="12" t="n">
        <v>46269</v>
      </c>
      <c r="B941" s="13" t="s">
        <v>1006</v>
      </c>
      <c r="C941" s="13" t="s">
        <v>42</v>
      </c>
      <c r="D941" s="13" t="s">
        <v>43</v>
      </c>
      <c r="E941" s="13" t="n">
        <v>3</v>
      </c>
      <c r="F941" s="13" t="s">
        <v>70</v>
      </c>
    </row>
    <row r="942" customFormat="false" ht="15" hidden="false" customHeight="false" outlineLevel="0" collapsed="false">
      <c r="A942" s="12" t="n">
        <v>46269</v>
      </c>
      <c r="B942" s="13" t="s">
        <v>1007</v>
      </c>
      <c r="C942" s="13" t="s">
        <v>45</v>
      </c>
      <c r="D942" s="13" t="s">
        <v>46</v>
      </c>
      <c r="E942" s="13" t="n">
        <v>1</v>
      </c>
      <c r="F942" s="13" t="s">
        <v>63</v>
      </c>
    </row>
    <row r="943" customFormat="false" ht="15" hidden="false" customHeight="false" outlineLevel="0" collapsed="false">
      <c r="A943" s="12" t="n">
        <v>46269</v>
      </c>
      <c r="B943" s="13" t="s">
        <v>1008</v>
      </c>
      <c r="C943" s="13" t="s">
        <v>48</v>
      </c>
      <c r="D943" s="13" t="s">
        <v>49</v>
      </c>
      <c r="E943" s="13" t="n">
        <v>2</v>
      </c>
      <c r="F943" s="13" t="s">
        <v>73</v>
      </c>
    </row>
    <row r="944" customFormat="false" ht="15" hidden="false" customHeight="false" outlineLevel="0" collapsed="false">
      <c r="A944" s="12" t="n">
        <v>46269</v>
      </c>
      <c r="B944" s="13" t="s">
        <v>1009</v>
      </c>
      <c r="C944" s="13" t="s">
        <v>50</v>
      </c>
      <c r="D944" s="13" t="s">
        <v>51</v>
      </c>
      <c r="E944" s="13" t="n">
        <v>1</v>
      </c>
      <c r="F944" s="13" t="s">
        <v>63</v>
      </c>
    </row>
    <row r="945" customFormat="false" ht="15" hidden="false" customHeight="false" outlineLevel="0" collapsed="false">
      <c r="A945" s="12" t="n">
        <v>46272</v>
      </c>
      <c r="B945" s="13" t="s">
        <v>1010</v>
      </c>
      <c r="C945" s="13" t="s">
        <v>36</v>
      </c>
      <c r="D945" s="13" t="s">
        <v>37</v>
      </c>
      <c r="E945" s="13" t="n">
        <v>4</v>
      </c>
      <c r="F945" s="13" t="s">
        <v>63</v>
      </c>
    </row>
    <row r="946" customFormat="false" ht="15" hidden="false" customHeight="false" outlineLevel="0" collapsed="false">
      <c r="A946" s="12" t="n">
        <v>46272</v>
      </c>
      <c r="B946" s="13" t="s">
        <v>1011</v>
      </c>
      <c r="C946" s="13" t="s">
        <v>36</v>
      </c>
      <c r="D946" s="13" t="s">
        <v>37</v>
      </c>
      <c r="E946" s="13" t="n">
        <v>5</v>
      </c>
      <c r="F946" s="13" t="s">
        <v>63</v>
      </c>
    </row>
    <row r="947" customFormat="false" ht="15" hidden="false" customHeight="false" outlineLevel="0" collapsed="false">
      <c r="A947" s="12" t="n">
        <v>46272</v>
      </c>
      <c r="B947" s="13" t="s">
        <v>1012</v>
      </c>
      <c r="C947" s="13" t="s">
        <v>36</v>
      </c>
      <c r="D947" s="13" t="s">
        <v>37</v>
      </c>
      <c r="E947" s="13" t="n">
        <v>5</v>
      </c>
      <c r="F947" s="13" t="s">
        <v>63</v>
      </c>
    </row>
    <row r="948" customFormat="false" ht="15" hidden="false" customHeight="false" outlineLevel="0" collapsed="false">
      <c r="A948" s="12" t="n">
        <v>46272</v>
      </c>
      <c r="B948" s="13" t="s">
        <v>1013</v>
      </c>
      <c r="C948" s="13" t="s">
        <v>39</v>
      </c>
      <c r="D948" s="13" t="s">
        <v>40</v>
      </c>
      <c r="E948" s="13" t="n">
        <v>9</v>
      </c>
      <c r="F948" s="13" t="s">
        <v>73</v>
      </c>
    </row>
    <row r="949" customFormat="false" ht="15" hidden="false" customHeight="false" outlineLevel="0" collapsed="false">
      <c r="A949" s="12" t="n">
        <v>46272</v>
      </c>
      <c r="B949" s="13" t="s">
        <v>1014</v>
      </c>
      <c r="C949" s="13" t="s">
        <v>42</v>
      </c>
      <c r="D949" s="13" t="s">
        <v>43</v>
      </c>
      <c r="E949" s="13" t="n">
        <v>2</v>
      </c>
      <c r="F949" s="13" t="s">
        <v>70</v>
      </c>
    </row>
    <row r="950" customFormat="false" ht="15" hidden="false" customHeight="false" outlineLevel="0" collapsed="false">
      <c r="A950" s="12" t="n">
        <v>46272</v>
      </c>
      <c r="B950" s="13" t="s">
        <v>1015</v>
      </c>
      <c r="C950" s="13" t="s">
        <v>45</v>
      </c>
      <c r="D950" s="13" t="s">
        <v>46</v>
      </c>
      <c r="E950" s="13" t="n">
        <v>2</v>
      </c>
      <c r="F950" s="13" t="s">
        <v>63</v>
      </c>
    </row>
    <row r="951" customFormat="false" ht="15" hidden="false" customHeight="false" outlineLevel="0" collapsed="false">
      <c r="A951" s="12" t="n">
        <v>46272</v>
      </c>
      <c r="B951" s="13" t="s">
        <v>1016</v>
      </c>
      <c r="C951" s="13" t="s">
        <v>53</v>
      </c>
      <c r="D951" s="13" t="s">
        <v>54</v>
      </c>
      <c r="E951" s="13" t="n">
        <v>1</v>
      </c>
      <c r="F951" s="13" t="s">
        <v>73</v>
      </c>
    </row>
    <row r="952" customFormat="false" ht="15" hidden="false" customHeight="false" outlineLevel="0" collapsed="false">
      <c r="A952" s="12" t="n">
        <v>46273</v>
      </c>
      <c r="B952" s="13" t="s">
        <v>1017</v>
      </c>
      <c r="C952" s="13" t="s">
        <v>36</v>
      </c>
      <c r="D952" s="13" t="s">
        <v>37</v>
      </c>
      <c r="E952" s="13" t="n">
        <v>6</v>
      </c>
      <c r="F952" s="13" t="s">
        <v>63</v>
      </c>
    </row>
    <row r="953" customFormat="false" ht="15" hidden="false" customHeight="false" outlineLevel="0" collapsed="false">
      <c r="A953" s="12" t="n">
        <v>46273</v>
      </c>
      <c r="B953" s="13" t="s">
        <v>1018</v>
      </c>
      <c r="C953" s="13" t="s">
        <v>36</v>
      </c>
      <c r="D953" s="13" t="s">
        <v>37</v>
      </c>
      <c r="E953" s="13" t="n">
        <v>5</v>
      </c>
      <c r="F953" s="13" t="s">
        <v>63</v>
      </c>
    </row>
    <row r="954" customFormat="false" ht="15" hidden="false" customHeight="false" outlineLevel="0" collapsed="false">
      <c r="A954" s="12" t="n">
        <v>46273</v>
      </c>
      <c r="B954" s="13" t="s">
        <v>1019</v>
      </c>
      <c r="C954" s="13" t="s">
        <v>39</v>
      </c>
      <c r="D954" s="13" t="s">
        <v>40</v>
      </c>
      <c r="E954" s="13" t="n">
        <v>4</v>
      </c>
      <c r="F954" s="13" t="s">
        <v>63</v>
      </c>
    </row>
    <row r="955" customFormat="false" ht="15" hidden="false" customHeight="false" outlineLevel="0" collapsed="false">
      <c r="A955" s="12" t="n">
        <v>46273</v>
      </c>
      <c r="B955" s="13" t="s">
        <v>1020</v>
      </c>
      <c r="C955" s="13" t="s">
        <v>42</v>
      </c>
      <c r="D955" s="13" t="s">
        <v>43</v>
      </c>
      <c r="E955" s="13" t="n">
        <v>4</v>
      </c>
      <c r="F955" s="13" t="s">
        <v>70</v>
      </c>
    </row>
    <row r="956" customFormat="false" ht="15" hidden="false" customHeight="false" outlineLevel="0" collapsed="false">
      <c r="A956" s="12" t="n">
        <v>46273</v>
      </c>
      <c r="B956" s="13" t="s">
        <v>1021</v>
      </c>
      <c r="C956" s="13" t="s">
        <v>48</v>
      </c>
      <c r="D956" s="13" t="s">
        <v>49</v>
      </c>
      <c r="E956" s="13" t="n">
        <v>6</v>
      </c>
      <c r="F956" s="13" t="s">
        <v>73</v>
      </c>
    </row>
    <row r="957" customFormat="false" ht="15" hidden="false" customHeight="false" outlineLevel="0" collapsed="false">
      <c r="A957" s="12" t="n">
        <v>46274</v>
      </c>
      <c r="B957" s="13" t="s">
        <v>1022</v>
      </c>
      <c r="C957" s="13" t="s">
        <v>36</v>
      </c>
      <c r="D957" s="13" t="s">
        <v>37</v>
      </c>
      <c r="E957" s="13" t="n">
        <v>6</v>
      </c>
      <c r="F957" s="13" t="s">
        <v>63</v>
      </c>
    </row>
    <row r="958" customFormat="false" ht="15" hidden="false" customHeight="false" outlineLevel="0" collapsed="false">
      <c r="A958" s="12" t="n">
        <v>46274</v>
      </c>
      <c r="B958" s="13" t="s">
        <v>1023</v>
      </c>
      <c r="C958" s="13" t="s">
        <v>39</v>
      </c>
      <c r="D958" s="13" t="s">
        <v>40</v>
      </c>
      <c r="E958" s="13" t="n">
        <v>8</v>
      </c>
      <c r="F958" s="13" t="s">
        <v>63</v>
      </c>
    </row>
    <row r="959" customFormat="false" ht="15" hidden="false" customHeight="false" outlineLevel="0" collapsed="false">
      <c r="A959" s="12" t="n">
        <v>46274</v>
      </c>
      <c r="B959" s="13" t="s">
        <v>1024</v>
      </c>
      <c r="C959" s="13" t="s">
        <v>45</v>
      </c>
      <c r="D959" s="13" t="s">
        <v>46</v>
      </c>
      <c r="E959" s="13" t="n">
        <v>2</v>
      </c>
      <c r="F959" s="13" t="s">
        <v>63</v>
      </c>
    </row>
    <row r="960" customFormat="false" ht="15" hidden="false" customHeight="false" outlineLevel="0" collapsed="false">
      <c r="A960" s="12" t="n">
        <v>46274</v>
      </c>
      <c r="B960" s="13" t="s">
        <v>1025</v>
      </c>
      <c r="C960" s="13" t="s">
        <v>53</v>
      </c>
      <c r="D960" s="13" t="s">
        <v>54</v>
      </c>
      <c r="E960" s="13" t="n">
        <v>1</v>
      </c>
      <c r="F960" s="13" t="s">
        <v>73</v>
      </c>
    </row>
    <row r="961" customFormat="false" ht="15" hidden="false" customHeight="false" outlineLevel="0" collapsed="false">
      <c r="A961" s="12" t="n">
        <v>46275</v>
      </c>
      <c r="B961" s="13" t="s">
        <v>1026</v>
      </c>
      <c r="C961" s="13" t="s">
        <v>36</v>
      </c>
      <c r="D961" s="13" t="s">
        <v>37</v>
      </c>
      <c r="E961" s="13" t="n">
        <v>4</v>
      </c>
      <c r="F961" s="13" t="s">
        <v>63</v>
      </c>
    </row>
    <row r="962" customFormat="false" ht="15" hidden="false" customHeight="false" outlineLevel="0" collapsed="false">
      <c r="A962" s="12" t="n">
        <v>46275</v>
      </c>
      <c r="B962" s="13" t="s">
        <v>1027</v>
      </c>
      <c r="C962" s="13" t="s">
        <v>42</v>
      </c>
      <c r="D962" s="13" t="s">
        <v>43</v>
      </c>
      <c r="E962" s="13" t="n">
        <v>1</v>
      </c>
      <c r="F962" s="13" t="s">
        <v>70</v>
      </c>
    </row>
    <row r="963" customFormat="false" ht="15" hidden="false" customHeight="false" outlineLevel="0" collapsed="false">
      <c r="A963" s="12" t="n">
        <v>46275</v>
      </c>
      <c r="B963" s="13" t="s">
        <v>1028</v>
      </c>
      <c r="C963" s="13" t="s">
        <v>48</v>
      </c>
      <c r="D963" s="13" t="s">
        <v>49</v>
      </c>
      <c r="E963" s="13" t="n">
        <v>4</v>
      </c>
      <c r="F963" s="13" t="s">
        <v>73</v>
      </c>
    </row>
    <row r="964" customFormat="false" ht="15" hidden="false" customHeight="false" outlineLevel="0" collapsed="false">
      <c r="A964" s="12" t="n">
        <v>46275</v>
      </c>
      <c r="B964" s="13" t="s">
        <v>1029</v>
      </c>
      <c r="C964" s="13" t="s">
        <v>50</v>
      </c>
      <c r="D964" s="13" t="s">
        <v>51</v>
      </c>
      <c r="E964" s="13" t="n">
        <v>2</v>
      </c>
      <c r="F964" s="13" t="s">
        <v>63</v>
      </c>
    </row>
    <row r="965" customFormat="false" ht="15" hidden="false" customHeight="false" outlineLevel="0" collapsed="false">
      <c r="A965" s="12" t="n">
        <v>46276</v>
      </c>
      <c r="B965" s="13" t="s">
        <v>1030</v>
      </c>
      <c r="C965" s="13" t="s">
        <v>36</v>
      </c>
      <c r="D965" s="13" t="s">
        <v>37</v>
      </c>
      <c r="E965" s="13" t="n">
        <v>6</v>
      </c>
      <c r="F965" s="13" t="s">
        <v>63</v>
      </c>
    </row>
    <row r="966" customFormat="false" ht="15" hidden="false" customHeight="false" outlineLevel="0" collapsed="false">
      <c r="A966" s="12" t="n">
        <v>46276</v>
      </c>
      <c r="B966" s="13" t="s">
        <v>1031</v>
      </c>
      <c r="C966" s="13" t="s">
        <v>39</v>
      </c>
      <c r="D966" s="13" t="s">
        <v>40</v>
      </c>
      <c r="E966" s="13" t="n">
        <v>6</v>
      </c>
      <c r="F966" s="13" t="s">
        <v>63</v>
      </c>
    </row>
    <row r="967" customFormat="false" ht="15" hidden="false" customHeight="false" outlineLevel="0" collapsed="false">
      <c r="A967" s="12" t="n">
        <v>46276</v>
      </c>
      <c r="B967" s="13" t="s">
        <v>1032</v>
      </c>
      <c r="C967" s="13" t="s">
        <v>42</v>
      </c>
      <c r="D967" s="13" t="s">
        <v>43</v>
      </c>
      <c r="E967" s="13" t="n">
        <v>4</v>
      </c>
      <c r="F967" s="13" t="s">
        <v>70</v>
      </c>
    </row>
    <row r="968" customFormat="false" ht="15" hidden="false" customHeight="false" outlineLevel="0" collapsed="false">
      <c r="A968" s="12" t="n">
        <v>46276</v>
      </c>
      <c r="B968" s="13" t="s">
        <v>1033</v>
      </c>
      <c r="C968" s="13" t="s">
        <v>45</v>
      </c>
      <c r="D968" s="13" t="s">
        <v>46</v>
      </c>
      <c r="E968" s="13" t="n">
        <v>2</v>
      </c>
      <c r="F968" s="13" t="s">
        <v>63</v>
      </c>
    </row>
    <row r="969" customFormat="false" ht="15" hidden="false" customHeight="false" outlineLevel="0" collapsed="false">
      <c r="A969" s="12" t="n">
        <v>46276</v>
      </c>
      <c r="B969" s="13" t="s">
        <v>1034</v>
      </c>
      <c r="C969" s="13" t="s">
        <v>48</v>
      </c>
      <c r="D969" s="13" t="s">
        <v>49</v>
      </c>
      <c r="E969" s="13" t="n">
        <v>4</v>
      </c>
      <c r="F969" s="13" t="s">
        <v>73</v>
      </c>
    </row>
    <row r="970" customFormat="false" ht="15" hidden="false" customHeight="false" outlineLevel="0" collapsed="false">
      <c r="A970" s="12" t="n">
        <v>46276</v>
      </c>
      <c r="B970" s="13" t="s">
        <v>1035</v>
      </c>
      <c r="C970" s="13" t="s">
        <v>50</v>
      </c>
      <c r="D970" s="13" t="s">
        <v>51</v>
      </c>
      <c r="E970" s="13" t="n">
        <v>3</v>
      </c>
      <c r="F970" s="13" t="s">
        <v>63</v>
      </c>
    </row>
    <row r="971" customFormat="false" ht="15" hidden="false" customHeight="false" outlineLevel="0" collapsed="false">
      <c r="A971" s="12" t="n">
        <v>46279</v>
      </c>
      <c r="B971" s="13" t="s">
        <v>1036</v>
      </c>
      <c r="C971" s="13" t="s">
        <v>36</v>
      </c>
      <c r="D971" s="13" t="s">
        <v>37</v>
      </c>
      <c r="E971" s="13" t="n">
        <v>2</v>
      </c>
      <c r="F971" s="13" t="s">
        <v>63</v>
      </c>
    </row>
    <row r="972" customFormat="false" ht="15" hidden="false" customHeight="false" outlineLevel="0" collapsed="false">
      <c r="A972" s="12" t="n">
        <v>46279</v>
      </c>
      <c r="B972" s="13" t="s">
        <v>1037</v>
      </c>
      <c r="C972" s="13" t="s">
        <v>39</v>
      </c>
      <c r="D972" s="13" t="s">
        <v>40</v>
      </c>
      <c r="E972" s="13" t="n">
        <v>1</v>
      </c>
      <c r="F972" s="13" t="s">
        <v>73</v>
      </c>
    </row>
    <row r="973" customFormat="false" ht="15" hidden="false" customHeight="false" outlineLevel="0" collapsed="false">
      <c r="A973" s="12" t="n">
        <v>46279</v>
      </c>
      <c r="B973" s="13" t="s">
        <v>1038</v>
      </c>
      <c r="C973" s="13" t="s">
        <v>42</v>
      </c>
      <c r="D973" s="13" t="s">
        <v>43</v>
      </c>
      <c r="E973" s="13" t="n">
        <v>5</v>
      </c>
      <c r="F973" s="13" t="s">
        <v>70</v>
      </c>
    </row>
    <row r="974" customFormat="false" ht="15" hidden="false" customHeight="false" outlineLevel="0" collapsed="false">
      <c r="A974" s="12" t="n">
        <v>46279</v>
      </c>
      <c r="B974" s="13" t="s">
        <v>1039</v>
      </c>
      <c r="C974" s="13" t="s">
        <v>45</v>
      </c>
      <c r="D974" s="13" t="s">
        <v>46</v>
      </c>
      <c r="E974" s="13" t="n">
        <v>2</v>
      </c>
      <c r="F974" s="13" t="s">
        <v>63</v>
      </c>
    </row>
    <row r="975" customFormat="false" ht="15" hidden="false" customHeight="false" outlineLevel="0" collapsed="false">
      <c r="A975" s="12" t="n">
        <v>46279</v>
      </c>
      <c r="B975" s="13" t="s">
        <v>1040</v>
      </c>
      <c r="C975" s="13" t="s">
        <v>53</v>
      </c>
      <c r="D975" s="13" t="s">
        <v>54</v>
      </c>
      <c r="E975" s="13" t="n">
        <v>1</v>
      </c>
      <c r="F975" s="13" t="s">
        <v>73</v>
      </c>
    </row>
    <row r="976" customFormat="false" ht="15" hidden="false" customHeight="false" outlineLevel="0" collapsed="false">
      <c r="A976" s="12" t="n">
        <v>46280</v>
      </c>
      <c r="B976" s="13" t="s">
        <v>1041</v>
      </c>
      <c r="C976" s="13" t="s">
        <v>39</v>
      </c>
      <c r="D976" s="13" t="s">
        <v>40</v>
      </c>
      <c r="E976" s="13" t="n">
        <v>6</v>
      </c>
      <c r="F976" s="13" t="s">
        <v>63</v>
      </c>
    </row>
    <row r="977" customFormat="false" ht="15" hidden="false" customHeight="false" outlineLevel="0" collapsed="false">
      <c r="A977" s="12" t="n">
        <v>46280</v>
      </c>
      <c r="B977" s="13" t="s">
        <v>1042</v>
      </c>
      <c r="C977" s="13" t="s">
        <v>42</v>
      </c>
      <c r="D977" s="13" t="s">
        <v>43</v>
      </c>
      <c r="E977" s="13" t="n">
        <v>2</v>
      </c>
      <c r="F977" s="13" t="s">
        <v>70</v>
      </c>
    </row>
    <row r="978" customFormat="false" ht="15" hidden="false" customHeight="false" outlineLevel="0" collapsed="false">
      <c r="A978" s="12" t="n">
        <v>46280</v>
      </c>
      <c r="B978" s="13" t="s">
        <v>1043</v>
      </c>
      <c r="C978" s="13" t="s">
        <v>45</v>
      </c>
      <c r="D978" s="13" t="s">
        <v>46</v>
      </c>
      <c r="E978" s="13" t="n">
        <v>2</v>
      </c>
      <c r="F978" s="13" t="s">
        <v>63</v>
      </c>
    </row>
    <row r="979" customFormat="false" ht="15" hidden="false" customHeight="false" outlineLevel="0" collapsed="false">
      <c r="A979" s="12" t="n">
        <v>46280</v>
      </c>
      <c r="B979" s="13" t="s">
        <v>1044</v>
      </c>
      <c r="C979" s="13" t="s">
        <v>50</v>
      </c>
      <c r="D979" s="13" t="s">
        <v>51</v>
      </c>
      <c r="E979" s="13" t="n">
        <v>2</v>
      </c>
      <c r="F979" s="13" t="s">
        <v>63</v>
      </c>
    </row>
    <row r="980" customFormat="false" ht="15" hidden="false" customHeight="false" outlineLevel="0" collapsed="false">
      <c r="A980" s="12" t="n">
        <v>46281</v>
      </c>
      <c r="B980" s="13" t="s">
        <v>1045</v>
      </c>
      <c r="C980" s="13" t="s">
        <v>36</v>
      </c>
      <c r="D980" s="13" t="s">
        <v>37</v>
      </c>
      <c r="E980" s="13" t="n">
        <v>6</v>
      </c>
      <c r="F980" s="13" t="s">
        <v>63</v>
      </c>
    </row>
    <row r="981" customFormat="false" ht="15" hidden="false" customHeight="false" outlineLevel="0" collapsed="false">
      <c r="A981" s="12" t="n">
        <v>46281</v>
      </c>
      <c r="B981" s="13" t="s">
        <v>1046</v>
      </c>
      <c r="C981" s="13" t="s">
        <v>36</v>
      </c>
      <c r="D981" s="13" t="s">
        <v>37</v>
      </c>
      <c r="E981" s="13" t="n">
        <v>2</v>
      </c>
      <c r="F981" s="13" t="s">
        <v>63</v>
      </c>
    </row>
    <row r="982" customFormat="false" ht="15" hidden="false" customHeight="false" outlineLevel="0" collapsed="false">
      <c r="A982" s="12" t="n">
        <v>46281</v>
      </c>
      <c r="B982" s="13" t="s">
        <v>1047</v>
      </c>
      <c r="C982" s="13" t="s">
        <v>39</v>
      </c>
      <c r="D982" s="13" t="s">
        <v>40</v>
      </c>
      <c r="E982" s="13" t="n">
        <v>5</v>
      </c>
      <c r="F982" s="13" t="s">
        <v>63</v>
      </c>
    </row>
    <row r="983" customFormat="false" ht="15" hidden="false" customHeight="false" outlineLevel="0" collapsed="false">
      <c r="A983" s="12" t="n">
        <v>46281</v>
      </c>
      <c r="B983" s="13" t="s">
        <v>1048</v>
      </c>
      <c r="C983" s="13" t="s">
        <v>42</v>
      </c>
      <c r="D983" s="13" t="s">
        <v>43</v>
      </c>
      <c r="E983" s="13" t="n">
        <v>5</v>
      </c>
      <c r="F983" s="13" t="s">
        <v>70</v>
      </c>
    </row>
    <row r="984" customFormat="false" ht="15" hidden="false" customHeight="false" outlineLevel="0" collapsed="false">
      <c r="A984" s="12" t="n">
        <v>46281</v>
      </c>
      <c r="B984" s="13" t="s">
        <v>1049</v>
      </c>
      <c r="C984" s="13" t="s">
        <v>48</v>
      </c>
      <c r="D984" s="13" t="s">
        <v>49</v>
      </c>
      <c r="E984" s="13" t="n">
        <v>4</v>
      </c>
      <c r="F984" s="13" t="s">
        <v>73</v>
      </c>
    </row>
    <row r="985" customFormat="false" ht="15" hidden="false" customHeight="false" outlineLevel="0" collapsed="false">
      <c r="A985" s="12" t="n">
        <v>46282</v>
      </c>
      <c r="B985" s="13" t="s">
        <v>1050</v>
      </c>
      <c r="C985" s="13" t="s">
        <v>36</v>
      </c>
      <c r="D985" s="13" t="s">
        <v>37</v>
      </c>
      <c r="E985" s="13" t="n">
        <v>8</v>
      </c>
      <c r="F985" s="13" t="s">
        <v>63</v>
      </c>
    </row>
    <row r="986" customFormat="false" ht="15" hidden="false" customHeight="false" outlineLevel="0" collapsed="false">
      <c r="A986" s="12" t="n">
        <v>46282</v>
      </c>
      <c r="B986" s="13" t="s">
        <v>1051</v>
      </c>
      <c r="C986" s="13" t="s">
        <v>39</v>
      </c>
      <c r="D986" s="13" t="s">
        <v>40</v>
      </c>
      <c r="E986" s="13" t="n">
        <v>10</v>
      </c>
      <c r="F986" s="13" t="s">
        <v>63</v>
      </c>
    </row>
    <row r="987" customFormat="false" ht="15" hidden="false" customHeight="false" outlineLevel="0" collapsed="false">
      <c r="A987" s="12" t="n">
        <v>46282</v>
      </c>
      <c r="B987" s="13" t="s">
        <v>1052</v>
      </c>
      <c r="C987" s="13" t="s">
        <v>42</v>
      </c>
      <c r="D987" s="13" t="s">
        <v>43</v>
      </c>
      <c r="E987" s="13" t="n">
        <v>4</v>
      </c>
      <c r="F987" s="13" t="s">
        <v>70</v>
      </c>
    </row>
    <row r="988" customFormat="false" ht="15" hidden="false" customHeight="false" outlineLevel="0" collapsed="false">
      <c r="A988" s="12" t="n">
        <v>46282</v>
      </c>
      <c r="B988" s="13" t="s">
        <v>1053</v>
      </c>
      <c r="C988" s="13" t="s">
        <v>48</v>
      </c>
      <c r="D988" s="13" t="s">
        <v>49</v>
      </c>
      <c r="E988" s="13" t="n">
        <v>2</v>
      </c>
      <c r="F988" s="13" t="s">
        <v>73</v>
      </c>
    </row>
    <row r="989" customFormat="false" ht="15" hidden="false" customHeight="false" outlineLevel="0" collapsed="false">
      <c r="A989" s="12" t="n">
        <v>46283</v>
      </c>
      <c r="B989" s="13" t="s">
        <v>1054</v>
      </c>
      <c r="C989" s="13" t="s">
        <v>36</v>
      </c>
      <c r="D989" s="13" t="s">
        <v>37</v>
      </c>
      <c r="E989" s="13" t="n">
        <v>6</v>
      </c>
      <c r="F989" s="13" t="s">
        <v>63</v>
      </c>
    </row>
    <row r="990" customFormat="false" ht="15" hidden="false" customHeight="false" outlineLevel="0" collapsed="false">
      <c r="A990" s="12" t="n">
        <v>46283</v>
      </c>
      <c r="B990" s="13" t="s">
        <v>1055</v>
      </c>
      <c r="C990" s="13" t="s">
        <v>36</v>
      </c>
      <c r="D990" s="13" t="s">
        <v>37</v>
      </c>
      <c r="E990" s="13" t="n">
        <v>8</v>
      </c>
      <c r="F990" s="13" t="s">
        <v>63</v>
      </c>
    </row>
    <row r="991" customFormat="false" ht="15" hidden="false" customHeight="false" outlineLevel="0" collapsed="false">
      <c r="A991" s="12" t="n">
        <v>46283</v>
      </c>
      <c r="B991" s="13" t="s">
        <v>1056</v>
      </c>
      <c r="C991" s="13" t="s">
        <v>39</v>
      </c>
      <c r="D991" s="13" t="s">
        <v>40</v>
      </c>
      <c r="E991" s="13" t="n">
        <v>5</v>
      </c>
      <c r="F991" s="13" t="s">
        <v>63</v>
      </c>
    </row>
    <row r="992" customFormat="false" ht="15" hidden="false" customHeight="false" outlineLevel="0" collapsed="false">
      <c r="A992" s="12" t="n">
        <v>46283</v>
      </c>
      <c r="B992" s="13" t="s">
        <v>1057</v>
      </c>
      <c r="C992" s="13" t="s">
        <v>45</v>
      </c>
      <c r="D992" s="13" t="s">
        <v>46</v>
      </c>
      <c r="E992" s="13" t="n">
        <v>3</v>
      </c>
      <c r="F992" s="13" t="s">
        <v>63</v>
      </c>
    </row>
    <row r="993" customFormat="false" ht="15" hidden="false" customHeight="false" outlineLevel="0" collapsed="false">
      <c r="A993" s="12" t="n">
        <v>46283</v>
      </c>
      <c r="B993" s="13" t="s">
        <v>1058</v>
      </c>
      <c r="C993" s="13" t="s">
        <v>48</v>
      </c>
      <c r="D993" s="13" t="s">
        <v>49</v>
      </c>
      <c r="E993" s="13" t="n">
        <v>2</v>
      </c>
      <c r="F993" s="13" t="s">
        <v>73</v>
      </c>
    </row>
    <row r="994" customFormat="false" ht="15" hidden="false" customHeight="false" outlineLevel="0" collapsed="false">
      <c r="A994" s="12" t="n">
        <v>46286</v>
      </c>
      <c r="B994" s="13" t="s">
        <v>1059</v>
      </c>
      <c r="C994" s="13" t="s">
        <v>39</v>
      </c>
      <c r="D994" s="13" t="s">
        <v>40</v>
      </c>
      <c r="E994" s="13" t="n">
        <v>5</v>
      </c>
      <c r="F994" s="13" t="s">
        <v>63</v>
      </c>
    </row>
    <row r="995" customFormat="false" ht="15" hidden="false" customHeight="false" outlineLevel="0" collapsed="false">
      <c r="A995" s="12" t="n">
        <v>46286</v>
      </c>
      <c r="B995" s="13" t="s">
        <v>1060</v>
      </c>
      <c r="C995" s="13" t="s">
        <v>42</v>
      </c>
      <c r="D995" s="13" t="s">
        <v>43</v>
      </c>
      <c r="E995" s="13" t="n">
        <v>3</v>
      </c>
      <c r="F995" s="13" t="s">
        <v>70</v>
      </c>
    </row>
    <row r="996" customFormat="false" ht="15" hidden="false" customHeight="false" outlineLevel="0" collapsed="false">
      <c r="A996" s="12" t="n">
        <v>46286</v>
      </c>
      <c r="B996" s="13" t="s">
        <v>1061</v>
      </c>
      <c r="C996" s="13" t="s">
        <v>45</v>
      </c>
      <c r="D996" s="13" t="s">
        <v>46</v>
      </c>
      <c r="E996" s="13" t="n">
        <v>3</v>
      </c>
      <c r="F996" s="13" t="s">
        <v>63</v>
      </c>
    </row>
    <row r="997" customFormat="false" ht="15" hidden="false" customHeight="false" outlineLevel="0" collapsed="false">
      <c r="A997" s="12" t="n">
        <v>46287</v>
      </c>
      <c r="B997" s="13" t="s">
        <v>1062</v>
      </c>
      <c r="C997" s="13" t="s">
        <v>39</v>
      </c>
      <c r="D997" s="13" t="s">
        <v>40</v>
      </c>
      <c r="E997" s="13" t="n">
        <v>7</v>
      </c>
      <c r="F997" s="13" t="s">
        <v>63</v>
      </c>
    </row>
    <row r="998" customFormat="false" ht="15" hidden="false" customHeight="false" outlineLevel="0" collapsed="false">
      <c r="A998" s="12" t="n">
        <v>46287</v>
      </c>
      <c r="B998" s="13" t="s">
        <v>1063</v>
      </c>
      <c r="C998" s="13" t="s">
        <v>42</v>
      </c>
      <c r="D998" s="13" t="s">
        <v>43</v>
      </c>
      <c r="E998" s="13" t="n">
        <v>2</v>
      </c>
      <c r="F998" s="13" t="s">
        <v>70</v>
      </c>
    </row>
    <row r="999" customFormat="false" ht="15" hidden="false" customHeight="false" outlineLevel="0" collapsed="false">
      <c r="A999" s="12" t="n">
        <v>46287</v>
      </c>
      <c r="B999" s="13" t="s">
        <v>1064</v>
      </c>
      <c r="C999" s="13" t="s">
        <v>45</v>
      </c>
      <c r="D999" s="13" t="s">
        <v>46</v>
      </c>
      <c r="E999" s="13" t="n">
        <v>4</v>
      </c>
      <c r="F999" s="13" t="s">
        <v>63</v>
      </c>
    </row>
    <row r="1000" customFormat="false" ht="15" hidden="false" customHeight="false" outlineLevel="0" collapsed="false">
      <c r="A1000" s="12" t="n">
        <v>46288</v>
      </c>
      <c r="B1000" s="13" t="s">
        <v>1065</v>
      </c>
      <c r="C1000" s="13" t="s">
        <v>36</v>
      </c>
      <c r="D1000" s="13" t="s">
        <v>37</v>
      </c>
      <c r="E1000" s="13" t="n">
        <v>8</v>
      </c>
      <c r="F1000" s="13" t="s">
        <v>63</v>
      </c>
    </row>
    <row r="1001" customFormat="false" ht="15" hidden="false" customHeight="false" outlineLevel="0" collapsed="false">
      <c r="A1001" s="12" t="n">
        <v>46288</v>
      </c>
      <c r="B1001" s="13" t="s">
        <v>1066</v>
      </c>
      <c r="C1001" s="13" t="s">
        <v>36</v>
      </c>
      <c r="D1001" s="13" t="s">
        <v>37</v>
      </c>
      <c r="E1001" s="13" t="n">
        <v>2</v>
      </c>
      <c r="F1001" s="13" t="s">
        <v>63</v>
      </c>
    </row>
    <row r="1002" customFormat="false" ht="15" hidden="false" customHeight="false" outlineLevel="0" collapsed="false">
      <c r="A1002" s="12" t="n">
        <v>46288</v>
      </c>
      <c r="B1002" s="13" t="s">
        <v>1067</v>
      </c>
      <c r="C1002" s="13" t="s">
        <v>39</v>
      </c>
      <c r="D1002" s="13" t="s">
        <v>40</v>
      </c>
      <c r="E1002" s="13" t="n">
        <v>5</v>
      </c>
      <c r="F1002" s="13" t="s">
        <v>63</v>
      </c>
    </row>
    <row r="1003" customFormat="false" ht="15" hidden="false" customHeight="false" outlineLevel="0" collapsed="false">
      <c r="A1003" s="12" t="n">
        <v>46288</v>
      </c>
      <c r="B1003" s="13" t="s">
        <v>1068</v>
      </c>
      <c r="C1003" s="13" t="s">
        <v>42</v>
      </c>
      <c r="D1003" s="13" t="s">
        <v>43</v>
      </c>
      <c r="E1003" s="13" t="n">
        <v>4</v>
      </c>
      <c r="F1003" s="13" t="s">
        <v>70</v>
      </c>
    </row>
    <row r="1004" customFormat="false" ht="15" hidden="false" customHeight="false" outlineLevel="0" collapsed="false">
      <c r="A1004" s="12" t="n">
        <v>46289</v>
      </c>
      <c r="B1004" s="13" t="s">
        <v>1069</v>
      </c>
      <c r="C1004" s="13" t="s">
        <v>39</v>
      </c>
      <c r="D1004" s="13" t="s">
        <v>40</v>
      </c>
      <c r="E1004" s="13" t="n">
        <v>8</v>
      </c>
      <c r="F1004" s="13" t="s">
        <v>63</v>
      </c>
    </row>
    <row r="1005" customFormat="false" ht="15" hidden="false" customHeight="false" outlineLevel="0" collapsed="false">
      <c r="A1005" s="12" t="n">
        <v>46289</v>
      </c>
      <c r="B1005" s="13" t="s">
        <v>1070</v>
      </c>
      <c r="C1005" s="13" t="s">
        <v>42</v>
      </c>
      <c r="D1005" s="13" t="s">
        <v>43</v>
      </c>
      <c r="E1005" s="13" t="n">
        <v>1</v>
      </c>
      <c r="F1005" s="13" t="s">
        <v>70</v>
      </c>
    </row>
    <row r="1006" customFormat="false" ht="15" hidden="false" customHeight="false" outlineLevel="0" collapsed="false">
      <c r="A1006" s="12" t="n">
        <v>46289</v>
      </c>
      <c r="B1006" s="13" t="s">
        <v>1071</v>
      </c>
      <c r="C1006" s="13" t="s">
        <v>45</v>
      </c>
      <c r="D1006" s="13" t="s">
        <v>46</v>
      </c>
      <c r="E1006" s="13" t="n">
        <v>4</v>
      </c>
      <c r="F1006" s="13" t="s">
        <v>63</v>
      </c>
    </row>
    <row r="1007" customFormat="false" ht="15" hidden="false" customHeight="false" outlineLevel="0" collapsed="false">
      <c r="A1007" s="12" t="n">
        <v>46289</v>
      </c>
      <c r="B1007" s="13" t="s">
        <v>1072</v>
      </c>
      <c r="C1007" s="13" t="s">
        <v>48</v>
      </c>
      <c r="D1007" s="13" t="s">
        <v>49</v>
      </c>
      <c r="E1007" s="13" t="n">
        <v>2</v>
      </c>
      <c r="F1007" s="13" t="s">
        <v>73</v>
      </c>
    </row>
    <row r="1008" customFormat="false" ht="15" hidden="false" customHeight="false" outlineLevel="0" collapsed="false">
      <c r="A1008" s="12" t="n">
        <v>46289</v>
      </c>
      <c r="B1008" s="13" t="s">
        <v>1073</v>
      </c>
      <c r="C1008" s="13" t="s">
        <v>56</v>
      </c>
      <c r="D1008" s="13" t="s">
        <v>57</v>
      </c>
      <c r="E1008" s="13" t="n">
        <v>1</v>
      </c>
      <c r="F1008" s="13" t="s">
        <v>73</v>
      </c>
    </row>
    <row r="1009" customFormat="false" ht="15" hidden="false" customHeight="false" outlineLevel="0" collapsed="false">
      <c r="A1009" s="12" t="n">
        <v>46290</v>
      </c>
      <c r="B1009" s="13" t="s">
        <v>1074</v>
      </c>
      <c r="C1009" s="13" t="s">
        <v>36</v>
      </c>
      <c r="D1009" s="13" t="s">
        <v>37</v>
      </c>
      <c r="E1009" s="13" t="n">
        <v>3</v>
      </c>
      <c r="F1009" s="13" t="s">
        <v>63</v>
      </c>
    </row>
    <row r="1010" customFormat="false" ht="15" hidden="false" customHeight="false" outlineLevel="0" collapsed="false">
      <c r="A1010" s="12" t="n">
        <v>46290</v>
      </c>
      <c r="B1010" s="13" t="s">
        <v>1075</v>
      </c>
      <c r="C1010" s="13" t="s">
        <v>36</v>
      </c>
      <c r="D1010" s="13" t="s">
        <v>37</v>
      </c>
      <c r="E1010" s="13" t="n">
        <v>4</v>
      </c>
      <c r="F1010" s="13" t="s">
        <v>63</v>
      </c>
    </row>
    <row r="1011" customFormat="false" ht="15" hidden="false" customHeight="false" outlineLevel="0" collapsed="false">
      <c r="A1011" s="12" t="n">
        <v>46290</v>
      </c>
      <c r="B1011" s="13" t="s">
        <v>1076</v>
      </c>
      <c r="C1011" s="13" t="s">
        <v>39</v>
      </c>
      <c r="D1011" s="13" t="s">
        <v>40</v>
      </c>
      <c r="E1011" s="13" t="n">
        <v>7</v>
      </c>
      <c r="F1011" s="13" t="s">
        <v>63</v>
      </c>
    </row>
    <row r="1012" customFormat="false" ht="15" hidden="false" customHeight="false" outlineLevel="0" collapsed="false">
      <c r="A1012" s="12" t="n">
        <v>46290</v>
      </c>
      <c r="B1012" s="13" t="s">
        <v>1077</v>
      </c>
      <c r="C1012" s="13" t="s">
        <v>42</v>
      </c>
      <c r="D1012" s="13" t="s">
        <v>43</v>
      </c>
      <c r="E1012" s="13" t="n">
        <v>5</v>
      </c>
      <c r="F1012" s="13" t="s">
        <v>70</v>
      </c>
    </row>
    <row r="1013" customFormat="false" ht="15" hidden="false" customHeight="false" outlineLevel="0" collapsed="false">
      <c r="A1013" s="12" t="n">
        <v>46293</v>
      </c>
      <c r="B1013" s="13" t="s">
        <v>1078</v>
      </c>
      <c r="C1013" s="13" t="s">
        <v>36</v>
      </c>
      <c r="D1013" s="13" t="s">
        <v>37</v>
      </c>
      <c r="E1013" s="13" t="n">
        <v>5</v>
      </c>
      <c r="F1013" s="13" t="s">
        <v>63</v>
      </c>
    </row>
    <row r="1014" customFormat="false" ht="15" hidden="false" customHeight="false" outlineLevel="0" collapsed="false">
      <c r="A1014" s="12" t="n">
        <v>46293</v>
      </c>
      <c r="B1014" s="13" t="s">
        <v>1079</v>
      </c>
      <c r="C1014" s="13" t="s">
        <v>36</v>
      </c>
      <c r="D1014" s="13" t="s">
        <v>37</v>
      </c>
      <c r="E1014" s="13" t="n">
        <v>6</v>
      </c>
      <c r="F1014" s="13" t="s">
        <v>63</v>
      </c>
    </row>
    <row r="1015" customFormat="false" ht="15" hidden="false" customHeight="false" outlineLevel="0" collapsed="false">
      <c r="A1015" s="12" t="n">
        <v>46293</v>
      </c>
      <c r="B1015" s="13" t="s">
        <v>1080</v>
      </c>
      <c r="C1015" s="13" t="s">
        <v>39</v>
      </c>
      <c r="D1015" s="13" t="s">
        <v>40</v>
      </c>
      <c r="E1015" s="13" t="n">
        <v>6</v>
      </c>
      <c r="F1015" s="13" t="s">
        <v>73</v>
      </c>
    </row>
    <row r="1016" customFormat="false" ht="15" hidden="false" customHeight="false" outlineLevel="0" collapsed="false">
      <c r="A1016" s="12" t="n">
        <v>46293</v>
      </c>
      <c r="B1016" s="13" t="s">
        <v>1081</v>
      </c>
      <c r="C1016" s="13" t="s">
        <v>48</v>
      </c>
      <c r="D1016" s="13" t="s">
        <v>49</v>
      </c>
      <c r="E1016" s="13" t="n">
        <v>6</v>
      </c>
      <c r="F1016" s="13" t="s">
        <v>73</v>
      </c>
    </row>
    <row r="1017" customFormat="false" ht="15" hidden="false" customHeight="false" outlineLevel="0" collapsed="false">
      <c r="A1017" s="12" t="n">
        <v>46294</v>
      </c>
      <c r="B1017" s="13" t="s">
        <v>1082</v>
      </c>
      <c r="C1017" s="13" t="s">
        <v>39</v>
      </c>
      <c r="D1017" s="13" t="s">
        <v>40</v>
      </c>
      <c r="E1017" s="13" t="n">
        <v>6</v>
      </c>
      <c r="F1017" s="13" t="s">
        <v>63</v>
      </c>
    </row>
    <row r="1018" customFormat="false" ht="15" hidden="false" customHeight="false" outlineLevel="0" collapsed="false">
      <c r="A1018" s="12" t="n">
        <v>46294</v>
      </c>
      <c r="B1018" s="13" t="s">
        <v>1083</v>
      </c>
      <c r="C1018" s="13" t="s">
        <v>48</v>
      </c>
      <c r="D1018" s="13" t="s">
        <v>49</v>
      </c>
      <c r="E1018" s="13" t="n">
        <v>4</v>
      </c>
      <c r="F1018" s="13" t="s">
        <v>73</v>
      </c>
    </row>
    <row r="1019" customFormat="false" ht="15" hidden="false" customHeight="false" outlineLevel="0" collapsed="false">
      <c r="A1019" s="12" t="n">
        <v>46295</v>
      </c>
      <c r="B1019" s="13" t="s">
        <v>1084</v>
      </c>
      <c r="C1019" s="13" t="s">
        <v>36</v>
      </c>
      <c r="D1019" s="13" t="s">
        <v>37</v>
      </c>
      <c r="E1019" s="13" t="n">
        <v>2</v>
      </c>
      <c r="F1019" s="13" t="s">
        <v>63</v>
      </c>
    </row>
    <row r="1020" customFormat="false" ht="15" hidden="false" customHeight="false" outlineLevel="0" collapsed="false">
      <c r="A1020" s="12" t="n">
        <v>46295</v>
      </c>
      <c r="B1020" s="13" t="s">
        <v>1085</v>
      </c>
      <c r="C1020" s="13" t="s">
        <v>36</v>
      </c>
      <c r="D1020" s="13" t="s">
        <v>37</v>
      </c>
      <c r="E1020" s="13" t="n">
        <v>5</v>
      </c>
      <c r="F1020" s="13" t="s">
        <v>63</v>
      </c>
    </row>
    <row r="1021" customFormat="false" ht="15" hidden="false" customHeight="false" outlineLevel="0" collapsed="false">
      <c r="A1021" s="12" t="n">
        <v>46295</v>
      </c>
      <c r="B1021" s="13" t="s">
        <v>1086</v>
      </c>
      <c r="C1021" s="13" t="s">
        <v>39</v>
      </c>
      <c r="D1021" s="13" t="s">
        <v>40</v>
      </c>
      <c r="E1021" s="13" t="n">
        <v>3</v>
      </c>
      <c r="F1021" s="13" t="s">
        <v>63</v>
      </c>
    </row>
    <row r="1022" customFormat="false" ht="15" hidden="false" customHeight="false" outlineLevel="0" collapsed="false">
      <c r="A1022" s="12" t="n">
        <v>46295</v>
      </c>
      <c r="B1022" s="13" t="s">
        <v>1087</v>
      </c>
      <c r="C1022" s="13" t="s">
        <v>42</v>
      </c>
      <c r="D1022" s="13" t="s">
        <v>43</v>
      </c>
      <c r="E1022" s="13" t="n">
        <v>7</v>
      </c>
      <c r="F1022" s="13" t="s">
        <v>70</v>
      </c>
    </row>
    <row r="1023" customFormat="false" ht="15" hidden="false" customHeight="false" outlineLevel="0" collapsed="false">
      <c r="A1023" s="12" t="n">
        <v>46295</v>
      </c>
      <c r="B1023" s="13" t="s">
        <v>1088</v>
      </c>
      <c r="C1023" s="13" t="s">
        <v>48</v>
      </c>
      <c r="D1023" s="13" t="s">
        <v>49</v>
      </c>
      <c r="E1023" s="13" t="n">
        <v>6</v>
      </c>
      <c r="F1023" s="13" t="s">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8"/>
  </cols>
  <sheetData>
    <row r="1" customFormat="false" ht="15" hidden="false" customHeight="false" outlineLevel="0" collapsed="false">
      <c r="A1" s="7" t="s">
        <v>58</v>
      </c>
      <c r="B1" s="7" t="s">
        <v>61</v>
      </c>
    </row>
    <row r="2" customFormat="false" ht="15" hidden="false" customHeight="false" outlineLevel="0" collapsed="false">
      <c r="A2" s="12" t="n">
        <v>45972</v>
      </c>
      <c r="B2" s="13" t="s">
        <v>1089</v>
      </c>
    </row>
    <row r="3" customFormat="false" ht="15" hidden="false" customHeight="false" outlineLevel="0" collapsed="false">
      <c r="A3" s="12" t="n">
        <v>46016</v>
      </c>
      <c r="B3" s="13" t="s">
        <v>1090</v>
      </c>
    </row>
    <row r="4" customFormat="false" ht="15" hidden="false" customHeight="false" outlineLevel="0" collapsed="false">
      <c r="A4" s="12" t="n">
        <v>46017</v>
      </c>
      <c r="B4" s="13" t="s">
        <v>1091</v>
      </c>
    </row>
    <row r="5" customFormat="false" ht="15" hidden="false" customHeight="false" outlineLevel="0" collapsed="false">
      <c r="A5" s="12" t="n">
        <v>46020</v>
      </c>
      <c r="B5" s="13" t="s">
        <v>1091</v>
      </c>
    </row>
    <row r="6" customFormat="false" ht="15" hidden="false" customHeight="false" outlineLevel="0" collapsed="false">
      <c r="A6" s="12" t="n">
        <v>46021</v>
      </c>
      <c r="B6" s="13" t="s">
        <v>1091</v>
      </c>
    </row>
    <row r="7" customFormat="false" ht="15" hidden="false" customHeight="false" outlineLevel="0" collapsed="false">
      <c r="A7" s="12" t="n">
        <v>46022</v>
      </c>
      <c r="B7" s="13" t="s">
        <v>1091</v>
      </c>
    </row>
    <row r="8" customFormat="false" ht="15" hidden="false" customHeight="false" outlineLevel="0" collapsed="false">
      <c r="A8" s="12" t="n">
        <v>46023</v>
      </c>
      <c r="B8" s="13" t="s">
        <v>1092</v>
      </c>
    </row>
    <row r="9" customFormat="false" ht="15" hidden="false" customHeight="false" outlineLevel="0" collapsed="false">
      <c r="A9" s="12" t="n">
        <v>46118</v>
      </c>
      <c r="B9" s="13" t="s">
        <v>1093</v>
      </c>
    </row>
    <row r="10" customFormat="false" ht="15" hidden="false" customHeight="false" outlineLevel="0" collapsed="false">
      <c r="A10" s="12" t="n">
        <v>46143</v>
      </c>
      <c r="B10" s="13" t="s">
        <v>1094</v>
      </c>
    </row>
    <row r="11" customFormat="false" ht="15" hidden="false" customHeight="false" outlineLevel="0" collapsed="false">
      <c r="A11" s="12" t="n">
        <v>46150</v>
      </c>
      <c r="B11" s="13" t="s">
        <v>1095</v>
      </c>
    </row>
    <row r="12" customFormat="false" ht="15" hidden="false" customHeight="false" outlineLevel="0" collapsed="false">
      <c r="A12" s="12" t="n">
        <v>46156</v>
      </c>
      <c r="B12" s="13" t="s">
        <v>1096</v>
      </c>
    </row>
    <row r="13" customFormat="false" ht="15" hidden="false" customHeight="false" outlineLevel="0" collapsed="false">
      <c r="A13" s="12" t="n">
        <v>46157</v>
      </c>
      <c r="B13" s="13" t="s">
        <v>1097</v>
      </c>
    </row>
    <row r="14" customFormat="false" ht="15" hidden="false" customHeight="false" outlineLevel="0" collapsed="false">
      <c r="A14" s="12" t="n">
        <v>46167</v>
      </c>
      <c r="B14" s="13" t="s">
        <v>1098</v>
      </c>
    </row>
    <row r="15" customFormat="false" ht="15" hidden="false" customHeight="false" outlineLevel="0" collapsed="false">
      <c r="A15" s="12" t="n">
        <v>46217</v>
      </c>
      <c r="B15" s="13" t="s">
        <v>1099</v>
      </c>
    </row>
    <row r="16" customFormat="false" ht="15" hidden="false" customHeight="false" outlineLevel="0" collapsed="false">
      <c r="A16" s="12" t="n">
        <v>46237</v>
      </c>
      <c r="B16" s="13" t="s">
        <v>1100</v>
      </c>
    </row>
    <row r="17" customFormat="false" ht="15" hidden="false" customHeight="false" outlineLevel="0" collapsed="false">
      <c r="A17" s="12" t="n">
        <v>46238</v>
      </c>
      <c r="B17" s="13" t="s">
        <v>1100</v>
      </c>
    </row>
    <row r="18" customFormat="false" ht="15" hidden="false" customHeight="false" outlineLevel="0" collapsed="false">
      <c r="A18" s="12" t="n">
        <v>46239</v>
      </c>
      <c r="B18" s="13" t="s">
        <v>1100</v>
      </c>
    </row>
    <row r="19" customFormat="false" ht="15" hidden="false" customHeight="false" outlineLevel="0" collapsed="false">
      <c r="A19" s="12" t="n">
        <v>46240</v>
      </c>
      <c r="B19" s="13" t="s">
        <v>1100</v>
      </c>
    </row>
    <row r="20" customFormat="false" ht="15" hidden="false" customHeight="false" outlineLevel="0" collapsed="false">
      <c r="A20" s="12" t="n">
        <v>46241</v>
      </c>
      <c r="B20" s="13" t="s">
        <v>1100</v>
      </c>
    </row>
    <row r="21" customFormat="false" ht="15" hidden="false" customHeight="false" outlineLevel="0" collapsed="false">
      <c r="A21" s="12" t="n">
        <v>46244</v>
      </c>
      <c r="B21" s="13" t="s">
        <v>1100</v>
      </c>
    </row>
    <row r="22" customFormat="false" ht="15" hidden="false" customHeight="false" outlineLevel="0" collapsed="false">
      <c r="A22" s="12" t="n">
        <v>46245</v>
      </c>
      <c r="B22" s="13" t="s">
        <v>1100</v>
      </c>
    </row>
    <row r="23" customFormat="false" ht="15" hidden="false" customHeight="false" outlineLevel="0" collapsed="false">
      <c r="A23" s="12" t="n">
        <v>46246</v>
      </c>
      <c r="B23" s="13" t="s">
        <v>1100</v>
      </c>
    </row>
    <row r="24" customFormat="false" ht="15" hidden="false" customHeight="false" outlineLevel="0" collapsed="false">
      <c r="A24" s="12" t="n">
        <v>46247</v>
      </c>
      <c r="B24" s="13" t="s">
        <v>1100</v>
      </c>
    </row>
    <row r="25" customFormat="false" ht="15" hidden="false" customHeight="false" outlineLevel="0" collapsed="false">
      <c r="A25" s="12" t="n">
        <v>46248</v>
      </c>
      <c r="B25" s="13" t="s">
        <v>1100</v>
      </c>
    </row>
    <row r="26" customFormat="false" ht="15" hidden="false" customHeight="false" outlineLevel="0" collapsed="false">
      <c r="A26" s="12" t="n">
        <v>46251</v>
      </c>
      <c r="B26" s="13" t="s">
        <v>1100</v>
      </c>
    </row>
    <row r="27" customFormat="false" ht="15" hidden="false" customHeight="false" outlineLevel="0" collapsed="false">
      <c r="A27" s="12" t="n">
        <v>46252</v>
      </c>
      <c r="B27" s="13" t="s">
        <v>1100</v>
      </c>
    </row>
    <row r="28" customFormat="false" ht="15" hidden="false" customHeight="false" outlineLevel="0" collapsed="false">
      <c r="A28" s="12" t="n">
        <v>46253</v>
      </c>
      <c r="B28" s="13" t="s">
        <v>1100</v>
      </c>
    </row>
    <row r="29" customFormat="false" ht="15" hidden="false" customHeight="false" outlineLevel="0" collapsed="false">
      <c r="A29" s="12" t="n">
        <v>46254</v>
      </c>
      <c r="B29" s="13" t="s">
        <v>1100</v>
      </c>
    </row>
    <row r="30" customFormat="false" ht="15" hidden="false" customHeight="false" outlineLevel="0" collapsed="false">
      <c r="A30" s="12" t="n">
        <v>46255</v>
      </c>
      <c r="B30" s="13" t="s">
        <v>1100</v>
      </c>
    </row>
    <row r="32" customFormat="false" ht="15" hidden="false" customHeight="false" outlineLevel="0" collapsed="false">
      <c r="A32" s="14" t="s">
        <v>1101</v>
      </c>
      <c r="B32" s="15" t="n">
        <f aca="false">COUNT(A2:A30)</f>
        <v>29</v>
      </c>
    </row>
    <row r="33" customFormat="false" ht="15" hidden="false" customHeight="false" outlineLevel="0" collapsed="false">
      <c r="A33" s="6" t="s">
        <v>1102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2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s>
  <sheetData>
    <row r="1" customFormat="false" ht="15" hidden="false" customHeight="false" outlineLevel="0" collapsed="false">
      <c r="A1" s="14" t="s">
        <v>1103</v>
      </c>
      <c r="B1" s="14" t="s">
        <v>1104</v>
      </c>
      <c r="K1" s="14" t="s">
        <v>1105</v>
      </c>
    </row>
    <row r="2" customFormat="false" ht="15" hidden="false" customHeight="false" outlineLevel="0" collapsed="false">
      <c r="A2" s="7" t="s">
        <v>58</v>
      </c>
      <c r="B2" s="7" t="s">
        <v>36</v>
      </c>
      <c r="C2" s="7" t="s">
        <v>39</v>
      </c>
      <c r="D2" s="7" t="s">
        <v>42</v>
      </c>
      <c r="E2" s="7" t="s">
        <v>45</v>
      </c>
      <c r="F2" s="7" t="s">
        <v>48</v>
      </c>
      <c r="G2" s="7" t="s">
        <v>50</v>
      </c>
      <c r="H2" s="7" t="s">
        <v>53</v>
      </c>
      <c r="I2" s="7" t="s">
        <v>56</v>
      </c>
      <c r="K2" s="7" t="s">
        <v>36</v>
      </c>
      <c r="L2" s="7" t="s">
        <v>39</v>
      </c>
      <c r="M2" s="7" t="s">
        <v>42</v>
      </c>
      <c r="N2" s="7" t="s">
        <v>45</v>
      </c>
      <c r="O2" s="7" t="s">
        <v>48</v>
      </c>
      <c r="P2" s="7" t="s">
        <v>50</v>
      </c>
      <c r="Q2" s="7" t="s">
        <v>53</v>
      </c>
      <c r="R2" s="7" t="s">
        <v>56</v>
      </c>
    </row>
    <row r="3" customFormat="false" ht="15" hidden="false" customHeight="false" outlineLevel="0" collapsed="false">
      <c r="A3" s="12" t="n">
        <v>45931</v>
      </c>
      <c r="B3" s="15" t="n">
        <f aca="false">SUMIFS(Sorties!$E$2:$E$5000,Sorties!$A$2:$A$5000,$A3,Sorties!$C$2:$C$5000,B$2,Sorties!$F$2:$F$5000,"&lt;&gt;Commande spéciale")</f>
        <v>4</v>
      </c>
      <c r="C3" s="15" t="n">
        <f aca="false">SUMIFS(Sorties!$E$2:$E$5000,Sorties!$A$2:$A$5000,$A3,Sorties!$C$2:$C$5000,C$2,Sorties!$F$2:$F$5000,"&lt;&gt;Commande spéciale")</f>
        <v>4</v>
      </c>
      <c r="D3" s="15" t="n">
        <f aca="false">SUMIFS(Sorties!$E$2:$E$5000,Sorties!$A$2:$A$5000,$A3,Sorties!$C$2:$C$5000,D$2,Sorties!$F$2:$F$5000,"&lt;&gt;Commande spéciale")</f>
        <v>0</v>
      </c>
      <c r="E3" s="15" t="n">
        <f aca="false">SUMIFS(Sorties!$E$2:$E$5000,Sorties!$A$2:$A$5000,$A3,Sorties!$C$2:$C$5000,E$2,Sorties!$F$2:$F$5000,"&lt;&gt;Commande spéciale")</f>
        <v>0</v>
      </c>
      <c r="F3" s="15" t="n">
        <f aca="false">SUMIFS(Sorties!$E$2:$E$5000,Sorties!$A$2:$A$5000,$A3,Sorties!$C$2:$C$5000,F$2,Sorties!$F$2:$F$5000,"&lt;&gt;Commande spéciale")</f>
        <v>0</v>
      </c>
      <c r="G3" s="15" t="n">
        <f aca="false">SUMIFS(Sorties!$E$2:$E$5000,Sorties!$A$2:$A$5000,$A3,Sorties!$C$2:$C$5000,G$2,Sorties!$F$2:$F$5000,"&lt;&gt;Commande spéciale")</f>
        <v>0</v>
      </c>
      <c r="H3" s="15" t="n">
        <f aca="false">SUMIFS(Sorties!$E$2:$E$5000,Sorties!$A$2:$A$5000,$A3,Sorties!$C$2:$C$5000,H$2,Sorties!$F$2:$F$5000,"&lt;&gt;Commande spéciale")</f>
        <v>0</v>
      </c>
      <c r="I3" s="15" t="n">
        <f aca="false">SUMIFS(Sorties!$E$2:$E$5000,Sorties!$A$2:$A$5000,$A3,Sorties!$C$2:$C$5000,I$2,Sorties!$F$2:$F$5000,"&lt;&gt;Commande spéciale")</f>
        <v>0</v>
      </c>
      <c r="K3" s="15" t="n">
        <f aca="false">SUMIFS(Sorties!$E$2:$E$5000,Sorties!$A$2:$A$5000,$A3,Sorties!$C$2:$C$5000,K$2)</f>
        <v>4</v>
      </c>
      <c r="L3" s="15" t="n">
        <f aca="false">SUMIFS(Sorties!$E$2:$E$5000,Sorties!$A$2:$A$5000,$A3,Sorties!$C$2:$C$5000,L$2)</f>
        <v>4</v>
      </c>
      <c r="M3" s="15" t="n">
        <f aca="false">SUMIFS(Sorties!$E$2:$E$5000,Sorties!$A$2:$A$5000,$A3,Sorties!$C$2:$C$5000,M$2)</f>
        <v>0</v>
      </c>
      <c r="N3" s="15" t="n">
        <f aca="false">SUMIFS(Sorties!$E$2:$E$5000,Sorties!$A$2:$A$5000,$A3,Sorties!$C$2:$C$5000,N$2)</f>
        <v>0</v>
      </c>
      <c r="O3" s="15" t="n">
        <f aca="false">SUMIFS(Sorties!$E$2:$E$5000,Sorties!$A$2:$A$5000,$A3,Sorties!$C$2:$C$5000,O$2)</f>
        <v>0</v>
      </c>
      <c r="P3" s="15" t="n">
        <f aca="false">SUMIFS(Sorties!$E$2:$E$5000,Sorties!$A$2:$A$5000,$A3,Sorties!$C$2:$C$5000,P$2)</f>
        <v>0</v>
      </c>
      <c r="Q3" s="15" t="n">
        <f aca="false">SUMIFS(Sorties!$E$2:$E$5000,Sorties!$A$2:$A$5000,$A3,Sorties!$C$2:$C$5000,Q$2)</f>
        <v>0</v>
      </c>
      <c r="R3" s="15" t="n">
        <f aca="false">SUMIFS(Sorties!$E$2:$E$5000,Sorties!$A$2:$A$5000,$A3,Sorties!$C$2:$C$5000,R$2)</f>
        <v>0</v>
      </c>
    </row>
    <row r="4" customFormat="false" ht="15" hidden="false" customHeight="false" outlineLevel="0" collapsed="false">
      <c r="A4" s="12" t="n">
        <v>45932</v>
      </c>
      <c r="B4" s="15" t="n">
        <f aca="false">SUMIFS(Sorties!$E$2:$E$5000,Sorties!$A$2:$A$5000,$A4,Sorties!$C$2:$C$5000,B$2,Sorties!$F$2:$F$5000,"&lt;&gt;Commande spéciale")</f>
        <v>12</v>
      </c>
      <c r="C4" s="15" t="n">
        <f aca="false">SUMIFS(Sorties!$E$2:$E$5000,Sorties!$A$2:$A$5000,$A4,Sorties!$C$2:$C$5000,C$2,Sorties!$F$2:$F$5000,"&lt;&gt;Commande spéciale")</f>
        <v>3</v>
      </c>
      <c r="D4" s="15" t="n">
        <f aca="false">SUMIFS(Sorties!$E$2:$E$5000,Sorties!$A$2:$A$5000,$A4,Sorties!$C$2:$C$5000,D$2,Sorties!$F$2:$F$5000,"&lt;&gt;Commande spéciale")</f>
        <v>4</v>
      </c>
      <c r="E4" s="15" t="n">
        <f aca="false">SUMIFS(Sorties!$E$2:$E$5000,Sorties!$A$2:$A$5000,$A4,Sorties!$C$2:$C$5000,E$2,Sorties!$F$2:$F$5000,"&lt;&gt;Commande spéciale")</f>
        <v>1</v>
      </c>
      <c r="F4" s="15" t="n">
        <f aca="false">SUMIFS(Sorties!$E$2:$E$5000,Sorties!$A$2:$A$5000,$A4,Sorties!$C$2:$C$5000,F$2,Sorties!$F$2:$F$5000,"&lt;&gt;Commande spéciale")</f>
        <v>2</v>
      </c>
      <c r="G4" s="15" t="n">
        <f aca="false">SUMIFS(Sorties!$E$2:$E$5000,Sorties!$A$2:$A$5000,$A4,Sorties!$C$2:$C$5000,G$2,Sorties!$F$2:$F$5000,"&lt;&gt;Commande spéciale")</f>
        <v>0</v>
      </c>
      <c r="H4" s="15" t="n">
        <f aca="false">SUMIFS(Sorties!$E$2:$E$5000,Sorties!$A$2:$A$5000,$A4,Sorties!$C$2:$C$5000,H$2,Sorties!$F$2:$F$5000,"&lt;&gt;Commande spéciale")</f>
        <v>0</v>
      </c>
      <c r="I4" s="15" t="n">
        <f aca="false">SUMIFS(Sorties!$E$2:$E$5000,Sorties!$A$2:$A$5000,$A4,Sorties!$C$2:$C$5000,I$2,Sorties!$F$2:$F$5000,"&lt;&gt;Commande spéciale")</f>
        <v>0</v>
      </c>
      <c r="K4" s="15" t="n">
        <f aca="false">SUMIFS(Sorties!$E$2:$E$5000,Sorties!$A$2:$A$5000,$A4,Sorties!$C$2:$C$5000,K$2)</f>
        <v>12</v>
      </c>
      <c r="L4" s="15" t="n">
        <f aca="false">SUMIFS(Sorties!$E$2:$E$5000,Sorties!$A$2:$A$5000,$A4,Sorties!$C$2:$C$5000,L$2)</f>
        <v>3</v>
      </c>
      <c r="M4" s="15" t="n">
        <f aca="false">SUMIFS(Sorties!$E$2:$E$5000,Sorties!$A$2:$A$5000,$A4,Sorties!$C$2:$C$5000,M$2)</f>
        <v>4</v>
      </c>
      <c r="N4" s="15" t="n">
        <f aca="false">SUMIFS(Sorties!$E$2:$E$5000,Sorties!$A$2:$A$5000,$A4,Sorties!$C$2:$C$5000,N$2)</f>
        <v>1</v>
      </c>
      <c r="O4" s="15" t="n">
        <f aca="false">SUMIFS(Sorties!$E$2:$E$5000,Sorties!$A$2:$A$5000,$A4,Sorties!$C$2:$C$5000,O$2)</f>
        <v>2</v>
      </c>
      <c r="P4" s="15" t="n">
        <f aca="false">SUMIFS(Sorties!$E$2:$E$5000,Sorties!$A$2:$A$5000,$A4,Sorties!$C$2:$C$5000,P$2)</f>
        <v>0</v>
      </c>
      <c r="Q4" s="15" t="n">
        <f aca="false">SUMIFS(Sorties!$E$2:$E$5000,Sorties!$A$2:$A$5000,$A4,Sorties!$C$2:$C$5000,Q$2)</f>
        <v>0</v>
      </c>
      <c r="R4" s="15" t="n">
        <f aca="false">SUMIFS(Sorties!$E$2:$E$5000,Sorties!$A$2:$A$5000,$A4,Sorties!$C$2:$C$5000,R$2)</f>
        <v>0</v>
      </c>
    </row>
    <row r="5" customFormat="false" ht="15" hidden="false" customHeight="false" outlineLevel="0" collapsed="false">
      <c r="A5" s="12" t="n">
        <v>45933</v>
      </c>
      <c r="B5" s="15" t="n">
        <f aca="false">SUMIFS(Sorties!$E$2:$E$5000,Sorties!$A$2:$A$5000,$A5,Sorties!$C$2:$C$5000,B$2,Sorties!$F$2:$F$5000,"&lt;&gt;Commande spéciale")</f>
        <v>9</v>
      </c>
      <c r="C5" s="15" t="n">
        <f aca="false">SUMIFS(Sorties!$E$2:$E$5000,Sorties!$A$2:$A$5000,$A5,Sorties!$C$2:$C$5000,C$2,Sorties!$F$2:$F$5000,"&lt;&gt;Commande spéciale")</f>
        <v>6</v>
      </c>
      <c r="D5" s="15" t="n">
        <f aca="false">SUMIFS(Sorties!$E$2:$E$5000,Sorties!$A$2:$A$5000,$A5,Sorties!$C$2:$C$5000,D$2,Sorties!$F$2:$F$5000,"&lt;&gt;Commande spéciale")</f>
        <v>3</v>
      </c>
      <c r="E5" s="15" t="n">
        <f aca="false">SUMIFS(Sorties!$E$2:$E$5000,Sorties!$A$2:$A$5000,$A5,Sorties!$C$2:$C$5000,E$2,Sorties!$F$2:$F$5000,"&lt;&gt;Commande spéciale")</f>
        <v>0</v>
      </c>
      <c r="F5" s="15" t="n">
        <f aca="false">SUMIFS(Sorties!$E$2:$E$5000,Sorties!$A$2:$A$5000,$A5,Sorties!$C$2:$C$5000,F$2,Sorties!$F$2:$F$5000,"&lt;&gt;Commande spéciale")</f>
        <v>0</v>
      </c>
      <c r="G5" s="15" t="n">
        <f aca="false">SUMIFS(Sorties!$E$2:$E$5000,Sorties!$A$2:$A$5000,$A5,Sorties!$C$2:$C$5000,G$2,Sorties!$F$2:$F$5000,"&lt;&gt;Commande spéciale")</f>
        <v>0</v>
      </c>
      <c r="H5" s="15" t="n">
        <f aca="false">SUMIFS(Sorties!$E$2:$E$5000,Sorties!$A$2:$A$5000,$A5,Sorties!$C$2:$C$5000,H$2,Sorties!$F$2:$F$5000,"&lt;&gt;Commande spéciale")</f>
        <v>0</v>
      </c>
      <c r="I5" s="15" t="n">
        <f aca="false">SUMIFS(Sorties!$E$2:$E$5000,Sorties!$A$2:$A$5000,$A5,Sorties!$C$2:$C$5000,I$2,Sorties!$F$2:$F$5000,"&lt;&gt;Commande spéciale")</f>
        <v>0</v>
      </c>
      <c r="K5" s="15" t="n">
        <f aca="false">SUMIFS(Sorties!$E$2:$E$5000,Sorties!$A$2:$A$5000,$A5,Sorties!$C$2:$C$5000,K$2)</f>
        <v>9</v>
      </c>
      <c r="L5" s="15" t="n">
        <f aca="false">SUMIFS(Sorties!$E$2:$E$5000,Sorties!$A$2:$A$5000,$A5,Sorties!$C$2:$C$5000,L$2)</f>
        <v>6</v>
      </c>
      <c r="M5" s="15" t="n">
        <f aca="false">SUMIFS(Sorties!$E$2:$E$5000,Sorties!$A$2:$A$5000,$A5,Sorties!$C$2:$C$5000,M$2)</f>
        <v>3</v>
      </c>
      <c r="N5" s="15" t="n">
        <f aca="false">SUMIFS(Sorties!$E$2:$E$5000,Sorties!$A$2:$A$5000,$A5,Sorties!$C$2:$C$5000,N$2)</f>
        <v>0</v>
      </c>
      <c r="O5" s="15" t="n">
        <f aca="false">SUMIFS(Sorties!$E$2:$E$5000,Sorties!$A$2:$A$5000,$A5,Sorties!$C$2:$C$5000,O$2)</f>
        <v>0</v>
      </c>
      <c r="P5" s="15" t="n">
        <f aca="false">SUMIFS(Sorties!$E$2:$E$5000,Sorties!$A$2:$A$5000,$A5,Sorties!$C$2:$C$5000,P$2)</f>
        <v>0</v>
      </c>
      <c r="Q5" s="15" t="n">
        <f aca="false">SUMIFS(Sorties!$E$2:$E$5000,Sorties!$A$2:$A$5000,$A5,Sorties!$C$2:$C$5000,Q$2)</f>
        <v>0</v>
      </c>
      <c r="R5" s="15" t="n">
        <f aca="false">SUMIFS(Sorties!$E$2:$E$5000,Sorties!$A$2:$A$5000,$A5,Sorties!$C$2:$C$5000,R$2)</f>
        <v>0</v>
      </c>
    </row>
    <row r="6" customFormat="false" ht="15" hidden="false" customHeight="false" outlineLevel="0" collapsed="false">
      <c r="A6" s="12" t="n">
        <v>45936</v>
      </c>
      <c r="B6" s="15" t="n">
        <f aca="false">SUMIFS(Sorties!$E$2:$E$5000,Sorties!$A$2:$A$5000,$A6,Sorties!$C$2:$C$5000,B$2,Sorties!$F$2:$F$5000,"&lt;&gt;Commande spéciale")</f>
        <v>14</v>
      </c>
      <c r="C6" s="15" t="n">
        <f aca="false">SUMIFS(Sorties!$E$2:$E$5000,Sorties!$A$2:$A$5000,$A6,Sorties!$C$2:$C$5000,C$2,Sorties!$F$2:$F$5000,"&lt;&gt;Commande spéciale")</f>
        <v>6</v>
      </c>
      <c r="D6" s="15" t="n">
        <f aca="false">SUMIFS(Sorties!$E$2:$E$5000,Sorties!$A$2:$A$5000,$A6,Sorties!$C$2:$C$5000,D$2,Sorties!$F$2:$F$5000,"&lt;&gt;Commande spéciale")</f>
        <v>3</v>
      </c>
      <c r="E6" s="15" t="n">
        <f aca="false">SUMIFS(Sorties!$E$2:$E$5000,Sorties!$A$2:$A$5000,$A6,Sorties!$C$2:$C$5000,E$2,Sorties!$F$2:$F$5000,"&lt;&gt;Commande spéciale")</f>
        <v>0</v>
      </c>
      <c r="F6" s="15" t="n">
        <f aca="false">SUMIFS(Sorties!$E$2:$E$5000,Sorties!$A$2:$A$5000,$A6,Sorties!$C$2:$C$5000,F$2,Sorties!$F$2:$F$5000,"&lt;&gt;Commande spéciale")</f>
        <v>0</v>
      </c>
      <c r="G6" s="15" t="n">
        <f aca="false">SUMIFS(Sorties!$E$2:$E$5000,Sorties!$A$2:$A$5000,$A6,Sorties!$C$2:$C$5000,G$2,Sorties!$F$2:$F$5000,"&lt;&gt;Commande spéciale")</f>
        <v>0</v>
      </c>
      <c r="H6" s="15" t="n">
        <f aca="false">SUMIFS(Sorties!$E$2:$E$5000,Sorties!$A$2:$A$5000,$A6,Sorties!$C$2:$C$5000,H$2,Sorties!$F$2:$F$5000,"&lt;&gt;Commande spéciale")</f>
        <v>0</v>
      </c>
      <c r="I6" s="15" t="n">
        <f aca="false">SUMIFS(Sorties!$E$2:$E$5000,Sorties!$A$2:$A$5000,$A6,Sorties!$C$2:$C$5000,I$2,Sorties!$F$2:$F$5000,"&lt;&gt;Commande spéciale")</f>
        <v>0</v>
      </c>
      <c r="K6" s="15" t="n">
        <f aca="false">SUMIFS(Sorties!$E$2:$E$5000,Sorties!$A$2:$A$5000,$A6,Sorties!$C$2:$C$5000,K$2)</f>
        <v>14</v>
      </c>
      <c r="L6" s="15" t="n">
        <f aca="false">SUMIFS(Sorties!$E$2:$E$5000,Sorties!$A$2:$A$5000,$A6,Sorties!$C$2:$C$5000,L$2)</f>
        <v>6</v>
      </c>
      <c r="M6" s="15" t="n">
        <f aca="false">SUMIFS(Sorties!$E$2:$E$5000,Sorties!$A$2:$A$5000,$A6,Sorties!$C$2:$C$5000,M$2)</f>
        <v>3</v>
      </c>
      <c r="N6" s="15" t="n">
        <f aca="false">SUMIFS(Sorties!$E$2:$E$5000,Sorties!$A$2:$A$5000,$A6,Sorties!$C$2:$C$5000,N$2)</f>
        <v>0</v>
      </c>
      <c r="O6" s="15" t="n">
        <f aca="false">SUMIFS(Sorties!$E$2:$E$5000,Sorties!$A$2:$A$5000,$A6,Sorties!$C$2:$C$5000,O$2)</f>
        <v>0</v>
      </c>
      <c r="P6" s="15" t="n">
        <f aca="false">SUMIFS(Sorties!$E$2:$E$5000,Sorties!$A$2:$A$5000,$A6,Sorties!$C$2:$C$5000,P$2)</f>
        <v>0</v>
      </c>
      <c r="Q6" s="15" t="n">
        <f aca="false">SUMIFS(Sorties!$E$2:$E$5000,Sorties!$A$2:$A$5000,$A6,Sorties!$C$2:$C$5000,Q$2)</f>
        <v>0</v>
      </c>
      <c r="R6" s="15" t="n">
        <f aca="false">SUMIFS(Sorties!$E$2:$E$5000,Sorties!$A$2:$A$5000,$A6,Sorties!$C$2:$C$5000,R$2)</f>
        <v>0</v>
      </c>
    </row>
    <row r="7" customFormat="false" ht="15" hidden="false" customHeight="false" outlineLevel="0" collapsed="false">
      <c r="A7" s="12" t="n">
        <v>45937</v>
      </c>
      <c r="B7" s="15" t="n">
        <f aca="false">SUMIFS(Sorties!$E$2:$E$5000,Sorties!$A$2:$A$5000,$A7,Sorties!$C$2:$C$5000,B$2,Sorties!$F$2:$F$5000,"&lt;&gt;Commande spéciale")</f>
        <v>3</v>
      </c>
      <c r="C7" s="15" t="n">
        <f aca="false">SUMIFS(Sorties!$E$2:$E$5000,Sorties!$A$2:$A$5000,$A7,Sorties!$C$2:$C$5000,C$2,Sorties!$F$2:$F$5000,"&lt;&gt;Commande spéciale")</f>
        <v>9</v>
      </c>
      <c r="D7" s="15" t="n">
        <f aca="false">SUMIFS(Sorties!$E$2:$E$5000,Sorties!$A$2:$A$5000,$A7,Sorties!$C$2:$C$5000,D$2,Sorties!$F$2:$F$5000,"&lt;&gt;Commande spéciale")</f>
        <v>3</v>
      </c>
      <c r="E7" s="15" t="n">
        <f aca="false">SUMIFS(Sorties!$E$2:$E$5000,Sorties!$A$2:$A$5000,$A7,Sorties!$C$2:$C$5000,E$2,Sorties!$F$2:$F$5000,"&lt;&gt;Commande spéciale")</f>
        <v>0</v>
      </c>
      <c r="F7" s="15" t="n">
        <f aca="false">SUMIFS(Sorties!$E$2:$E$5000,Sorties!$A$2:$A$5000,$A7,Sorties!$C$2:$C$5000,F$2,Sorties!$F$2:$F$5000,"&lt;&gt;Commande spéciale")</f>
        <v>2</v>
      </c>
      <c r="G7" s="15" t="n">
        <f aca="false">SUMIFS(Sorties!$E$2:$E$5000,Sorties!$A$2:$A$5000,$A7,Sorties!$C$2:$C$5000,G$2,Sorties!$F$2:$F$5000,"&lt;&gt;Commande spéciale")</f>
        <v>0</v>
      </c>
      <c r="H7" s="15" t="n">
        <f aca="false">SUMIFS(Sorties!$E$2:$E$5000,Sorties!$A$2:$A$5000,$A7,Sorties!$C$2:$C$5000,H$2,Sorties!$F$2:$F$5000,"&lt;&gt;Commande spéciale")</f>
        <v>0</v>
      </c>
      <c r="I7" s="15" t="n">
        <f aca="false">SUMIFS(Sorties!$E$2:$E$5000,Sorties!$A$2:$A$5000,$A7,Sorties!$C$2:$C$5000,I$2,Sorties!$F$2:$F$5000,"&lt;&gt;Commande spéciale")</f>
        <v>0</v>
      </c>
      <c r="K7" s="15" t="n">
        <f aca="false">SUMIFS(Sorties!$E$2:$E$5000,Sorties!$A$2:$A$5000,$A7,Sorties!$C$2:$C$5000,K$2)</f>
        <v>3</v>
      </c>
      <c r="L7" s="15" t="n">
        <f aca="false">SUMIFS(Sorties!$E$2:$E$5000,Sorties!$A$2:$A$5000,$A7,Sorties!$C$2:$C$5000,L$2)</f>
        <v>9</v>
      </c>
      <c r="M7" s="15" t="n">
        <f aca="false">SUMIFS(Sorties!$E$2:$E$5000,Sorties!$A$2:$A$5000,$A7,Sorties!$C$2:$C$5000,M$2)</f>
        <v>3</v>
      </c>
      <c r="N7" s="15" t="n">
        <f aca="false">SUMIFS(Sorties!$E$2:$E$5000,Sorties!$A$2:$A$5000,$A7,Sorties!$C$2:$C$5000,N$2)</f>
        <v>0</v>
      </c>
      <c r="O7" s="15" t="n">
        <f aca="false">SUMIFS(Sorties!$E$2:$E$5000,Sorties!$A$2:$A$5000,$A7,Sorties!$C$2:$C$5000,O$2)</f>
        <v>2</v>
      </c>
      <c r="P7" s="15" t="n">
        <f aca="false">SUMIFS(Sorties!$E$2:$E$5000,Sorties!$A$2:$A$5000,$A7,Sorties!$C$2:$C$5000,P$2)</f>
        <v>0</v>
      </c>
      <c r="Q7" s="15" t="n">
        <f aca="false">SUMIFS(Sorties!$E$2:$E$5000,Sorties!$A$2:$A$5000,$A7,Sorties!$C$2:$C$5000,Q$2)</f>
        <v>0</v>
      </c>
      <c r="R7" s="15" t="n">
        <f aca="false">SUMIFS(Sorties!$E$2:$E$5000,Sorties!$A$2:$A$5000,$A7,Sorties!$C$2:$C$5000,R$2)</f>
        <v>0</v>
      </c>
    </row>
    <row r="8" customFormat="false" ht="15" hidden="false" customHeight="false" outlineLevel="0" collapsed="false">
      <c r="A8" s="12" t="n">
        <v>45938</v>
      </c>
      <c r="B8" s="15" t="n">
        <f aca="false">SUMIFS(Sorties!$E$2:$E$5000,Sorties!$A$2:$A$5000,$A8,Sorties!$C$2:$C$5000,B$2,Sorties!$F$2:$F$5000,"&lt;&gt;Commande spéciale")</f>
        <v>0</v>
      </c>
      <c r="C8" s="15" t="n">
        <f aca="false">SUMIFS(Sorties!$E$2:$E$5000,Sorties!$A$2:$A$5000,$A8,Sorties!$C$2:$C$5000,C$2,Sorties!$F$2:$F$5000,"&lt;&gt;Commande spéciale")</f>
        <v>0</v>
      </c>
      <c r="D8" s="15" t="n">
        <f aca="false">SUMIFS(Sorties!$E$2:$E$5000,Sorties!$A$2:$A$5000,$A8,Sorties!$C$2:$C$5000,D$2,Sorties!$F$2:$F$5000,"&lt;&gt;Commande spéciale")</f>
        <v>2</v>
      </c>
      <c r="E8" s="15" t="n">
        <f aca="false">SUMIFS(Sorties!$E$2:$E$5000,Sorties!$A$2:$A$5000,$A8,Sorties!$C$2:$C$5000,E$2,Sorties!$F$2:$F$5000,"&lt;&gt;Commande spéciale")</f>
        <v>2</v>
      </c>
      <c r="F8" s="15" t="n">
        <f aca="false">SUMIFS(Sorties!$E$2:$E$5000,Sorties!$A$2:$A$5000,$A8,Sorties!$C$2:$C$5000,F$2,Sorties!$F$2:$F$5000,"&lt;&gt;Commande spéciale")</f>
        <v>0</v>
      </c>
      <c r="G8" s="15" t="n">
        <f aca="false">SUMIFS(Sorties!$E$2:$E$5000,Sorties!$A$2:$A$5000,$A8,Sorties!$C$2:$C$5000,G$2,Sorties!$F$2:$F$5000,"&lt;&gt;Commande spéciale")</f>
        <v>0</v>
      </c>
      <c r="H8" s="15" t="n">
        <f aca="false">SUMIFS(Sorties!$E$2:$E$5000,Sorties!$A$2:$A$5000,$A8,Sorties!$C$2:$C$5000,H$2,Sorties!$F$2:$F$5000,"&lt;&gt;Commande spéciale")</f>
        <v>0</v>
      </c>
      <c r="I8" s="15" t="n">
        <f aca="false">SUMIFS(Sorties!$E$2:$E$5000,Sorties!$A$2:$A$5000,$A8,Sorties!$C$2:$C$5000,I$2,Sorties!$F$2:$F$5000,"&lt;&gt;Commande spéciale")</f>
        <v>0</v>
      </c>
      <c r="K8" s="15" t="n">
        <f aca="false">SUMIFS(Sorties!$E$2:$E$5000,Sorties!$A$2:$A$5000,$A8,Sorties!$C$2:$C$5000,K$2)</f>
        <v>0</v>
      </c>
      <c r="L8" s="15" t="n">
        <f aca="false">SUMIFS(Sorties!$E$2:$E$5000,Sorties!$A$2:$A$5000,$A8,Sorties!$C$2:$C$5000,L$2)</f>
        <v>0</v>
      </c>
      <c r="M8" s="15" t="n">
        <f aca="false">SUMIFS(Sorties!$E$2:$E$5000,Sorties!$A$2:$A$5000,$A8,Sorties!$C$2:$C$5000,M$2)</f>
        <v>2</v>
      </c>
      <c r="N8" s="15" t="n">
        <f aca="false">SUMIFS(Sorties!$E$2:$E$5000,Sorties!$A$2:$A$5000,$A8,Sorties!$C$2:$C$5000,N$2)</f>
        <v>2</v>
      </c>
      <c r="O8" s="15" t="n">
        <f aca="false">SUMIFS(Sorties!$E$2:$E$5000,Sorties!$A$2:$A$5000,$A8,Sorties!$C$2:$C$5000,O$2)</f>
        <v>0</v>
      </c>
      <c r="P8" s="15" t="n">
        <f aca="false">SUMIFS(Sorties!$E$2:$E$5000,Sorties!$A$2:$A$5000,$A8,Sorties!$C$2:$C$5000,P$2)</f>
        <v>0</v>
      </c>
      <c r="Q8" s="15" t="n">
        <f aca="false">SUMIFS(Sorties!$E$2:$E$5000,Sorties!$A$2:$A$5000,$A8,Sorties!$C$2:$C$5000,Q$2)</f>
        <v>0</v>
      </c>
      <c r="R8" s="15" t="n">
        <f aca="false">SUMIFS(Sorties!$E$2:$E$5000,Sorties!$A$2:$A$5000,$A8,Sorties!$C$2:$C$5000,R$2)</f>
        <v>0</v>
      </c>
    </row>
    <row r="9" customFormat="false" ht="15" hidden="false" customHeight="false" outlineLevel="0" collapsed="false">
      <c r="A9" s="12" t="n">
        <v>45939</v>
      </c>
      <c r="B9" s="15" t="n">
        <f aca="false">SUMIFS(Sorties!$E$2:$E$5000,Sorties!$A$2:$A$5000,$A9,Sorties!$C$2:$C$5000,B$2,Sorties!$F$2:$F$5000,"&lt;&gt;Commande spéciale")</f>
        <v>8</v>
      </c>
      <c r="C9" s="15" t="n">
        <f aca="false">SUMIFS(Sorties!$E$2:$E$5000,Sorties!$A$2:$A$5000,$A9,Sorties!$C$2:$C$5000,C$2,Sorties!$F$2:$F$5000,"&lt;&gt;Commande spéciale")</f>
        <v>8</v>
      </c>
      <c r="D9" s="15" t="n">
        <f aca="false">SUMIFS(Sorties!$E$2:$E$5000,Sorties!$A$2:$A$5000,$A9,Sorties!$C$2:$C$5000,D$2,Sorties!$F$2:$F$5000,"&lt;&gt;Commande spéciale")</f>
        <v>2</v>
      </c>
      <c r="E9" s="15" t="n">
        <f aca="false">SUMIFS(Sorties!$E$2:$E$5000,Sorties!$A$2:$A$5000,$A9,Sorties!$C$2:$C$5000,E$2,Sorties!$F$2:$F$5000,"&lt;&gt;Commande spéciale")</f>
        <v>4</v>
      </c>
      <c r="F9" s="15" t="n">
        <f aca="false">SUMIFS(Sorties!$E$2:$E$5000,Sorties!$A$2:$A$5000,$A9,Sorties!$C$2:$C$5000,F$2,Sorties!$F$2:$F$5000,"&lt;&gt;Commande spéciale")</f>
        <v>0</v>
      </c>
      <c r="G9" s="15" t="n">
        <f aca="false">SUMIFS(Sorties!$E$2:$E$5000,Sorties!$A$2:$A$5000,$A9,Sorties!$C$2:$C$5000,G$2,Sorties!$F$2:$F$5000,"&lt;&gt;Commande spéciale")</f>
        <v>0</v>
      </c>
      <c r="H9" s="15" t="n">
        <f aca="false">SUMIFS(Sorties!$E$2:$E$5000,Sorties!$A$2:$A$5000,$A9,Sorties!$C$2:$C$5000,H$2,Sorties!$F$2:$F$5000,"&lt;&gt;Commande spéciale")</f>
        <v>0</v>
      </c>
      <c r="I9" s="15" t="n">
        <f aca="false">SUMIFS(Sorties!$E$2:$E$5000,Sorties!$A$2:$A$5000,$A9,Sorties!$C$2:$C$5000,I$2,Sorties!$F$2:$F$5000,"&lt;&gt;Commande spéciale")</f>
        <v>0</v>
      </c>
      <c r="K9" s="15" t="n">
        <f aca="false">SUMIFS(Sorties!$E$2:$E$5000,Sorties!$A$2:$A$5000,$A9,Sorties!$C$2:$C$5000,K$2)</f>
        <v>8</v>
      </c>
      <c r="L9" s="15" t="n">
        <f aca="false">SUMIFS(Sorties!$E$2:$E$5000,Sorties!$A$2:$A$5000,$A9,Sorties!$C$2:$C$5000,L$2)</f>
        <v>8</v>
      </c>
      <c r="M9" s="15" t="n">
        <f aca="false">SUMIFS(Sorties!$E$2:$E$5000,Sorties!$A$2:$A$5000,$A9,Sorties!$C$2:$C$5000,M$2)</f>
        <v>2</v>
      </c>
      <c r="N9" s="15" t="n">
        <f aca="false">SUMIFS(Sorties!$E$2:$E$5000,Sorties!$A$2:$A$5000,$A9,Sorties!$C$2:$C$5000,N$2)</f>
        <v>4</v>
      </c>
      <c r="O9" s="15" t="n">
        <f aca="false">SUMIFS(Sorties!$E$2:$E$5000,Sorties!$A$2:$A$5000,$A9,Sorties!$C$2:$C$5000,O$2)</f>
        <v>0</v>
      </c>
      <c r="P9" s="15" t="n">
        <f aca="false">SUMIFS(Sorties!$E$2:$E$5000,Sorties!$A$2:$A$5000,$A9,Sorties!$C$2:$C$5000,P$2)</f>
        <v>0</v>
      </c>
      <c r="Q9" s="15" t="n">
        <f aca="false">SUMIFS(Sorties!$E$2:$E$5000,Sorties!$A$2:$A$5000,$A9,Sorties!$C$2:$C$5000,Q$2)</f>
        <v>0</v>
      </c>
      <c r="R9" s="15" t="n">
        <f aca="false">SUMIFS(Sorties!$E$2:$E$5000,Sorties!$A$2:$A$5000,$A9,Sorties!$C$2:$C$5000,R$2)</f>
        <v>0</v>
      </c>
    </row>
    <row r="10" customFormat="false" ht="15" hidden="false" customHeight="false" outlineLevel="0" collapsed="false">
      <c r="A10" s="12" t="n">
        <v>45940</v>
      </c>
      <c r="B10" s="15" t="n">
        <f aca="false">SUMIFS(Sorties!$E$2:$E$5000,Sorties!$A$2:$A$5000,$A10,Sorties!$C$2:$C$5000,B$2,Sorties!$F$2:$F$5000,"&lt;&gt;Commande spéciale")</f>
        <v>0</v>
      </c>
      <c r="C10" s="15" t="n">
        <f aca="false">SUMIFS(Sorties!$E$2:$E$5000,Sorties!$A$2:$A$5000,$A10,Sorties!$C$2:$C$5000,C$2,Sorties!$F$2:$F$5000,"&lt;&gt;Commande spéciale")</f>
        <v>7</v>
      </c>
      <c r="D10" s="15" t="n">
        <f aca="false">SUMIFS(Sorties!$E$2:$E$5000,Sorties!$A$2:$A$5000,$A10,Sorties!$C$2:$C$5000,D$2,Sorties!$F$2:$F$5000,"&lt;&gt;Commande spéciale")</f>
        <v>2</v>
      </c>
      <c r="E10" s="15" t="n">
        <f aca="false">SUMIFS(Sorties!$E$2:$E$5000,Sorties!$A$2:$A$5000,$A10,Sorties!$C$2:$C$5000,E$2,Sorties!$F$2:$F$5000,"&lt;&gt;Commande spéciale")</f>
        <v>0</v>
      </c>
      <c r="F10" s="15" t="n">
        <f aca="false">SUMIFS(Sorties!$E$2:$E$5000,Sorties!$A$2:$A$5000,$A10,Sorties!$C$2:$C$5000,F$2,Sorties!$F$2:$F$5000,"&lt;&gt;Commande spéciale")</f>
        <v>0</v>
      </c>
      <c r="G10" s="15" t="n">
        <f aca="false">SUMIFS(Sorties!$E$2:$E$5000,Sorties!$A$2:$A$5000,$A10,Sorties!$C$2:$C$5000,G$2,Sorties!$F$2:$F$5000,"&lt;&gt;Commande spéciale")</f>
        <v>0</v>
      </c>
      <c r="H10" s="15" t="n">
        <f aca="false">SUMIFS(Sorties!$E$2:$E$5000,Sorties!$A$2:$A$5000,$A10,Sorties!$C$2:$C$5000,H$2,Sorties!$F$2:$F$5000,"&lt;&gt;Commande spéciale")</f>
        <v>0</v>
      </c>
      <c r="I10" s="15" t="n">
        <f aca="false">SUMIFS(Sorties!$E$2:$E$5000,Sorties!$A$2:$A$5000,$A10,Sorties!$C$2:$C$5000,I$2,Sorties!$F$2:$F$5000,"&lt;&gt;Commande spéciale")</f>
        <v>0</v>
      </c>
      <c r="K10" s="15" t="n">
        <f aca="false">SUMIFS(Sorties!$E$2:$E$5000,Sorties!$A$2:$A$5000,$A10,Sorties!$C$2:$C$5000,K$2)</f>
        <v>0</v>
      </c>
      <c r="L10" s="15" t="n">
        <f aca="false">SUMIFS(Sorties!$E$2:$E$5000,Sorties!$A$2:$A$5000,$A10,Sorties!$C$2:$C$5000,L$2)</f>
        <v>7</v>
      </c>
      <c r="M10" s="15" t="n">
        <f aca="false">SUMIFS(Sorties!$E$2:$E$5000,Sorties!$A$2:$A$5000,$A10,Sorties!$C$2:$C$5000,M$2)</f>
        <v>2</v>
      </c>
      <c r="N10" s="15" t="n">
        <f aca="false">SUMIFS(Sorties!$E$2:$E$5000,Sorties!$A$2:$A$5000,$A10,Sorties!$C$2:$C$5000,N$2)</f>
        <v>0</v>
      </c>
      <c r="O10" s="15" t="n">
        <f aca="false">SUMIFS(Sorties!$E$2:$E$5000,Sorties!$A$2:$A$5000,$A10,Sorties!$C$2:$C$5000,O$2)</f>
        <v>0</v>
      </c>
      <c r="P10" s="15" t="n">
        <f aca="false">SUMIFS(Sorties!$E$2:$E$5000,Sorties!$A$2:$A$5000,$A10,Sorties!$C$2:$C$5000,P$2)</f>
        <v>0</v>
      </c>
      <c r="Q10" s="15" t="n">
        <f aca="false">SUMIFS(Sorties!$E$2:$E$5000,Sorties!$A$2:$A$5000,$A10,Sorties!$C$2:$C$5000,Q$2)</f>
        <v>0</v>
      </c>
      <c r="R10" s="15" t="n">
        <f aca="false">SUMIFS(Sorties!$E$2:$E$5000,Sorties!$A$2:$A$5000,$A10,Sorties!$C$2:$C$5000,R$2)</f>
        <v>0</v>
      </c>
    </row>
    <row r="11" customFormat="false" ht="15" hidden="false" customHeight="false" outlineLevel="0" collapsed="false">
      <c r="A11" s="12" t="n">
        <v>45943</v>
      </c>
      <c r="B11" s="15" t="n">
        <f aca="false">SUMIFS(Sorties!$E$2:$E$5000,Sorties!$A$2:$A$5000,$A11,Sorties!$C$2:$C$5000,B$2,Sorties!$F$2:$F$5000,"&lt;&gt;Commande spéciale")</f>
        <v>6</v>
      </c>
      <c r="C11" s="15" t="n">
        <f aca="false">SUMIFS(Sorties!$E$2:$E$5000,Sorties!$A$2:$A$5000,$A11,Sorties!$C$2:$C$5000,C$2,Sorties!$F$2:$F$5000,"&lt;&gt;Commande spéciale")</f>
        <v>7</v>
      </c>
      <c r="D11" s="15" t="n">
        <f aca="false">SUMIFS(Sorties!$E$2:$E$5000,Sorties!$A$2:$A$5000,$A11,Sorties!$C$2:$C$5000,D$2,Sorties!$F$2:$F$5000,"&lt;&gt;Commande spéciale")</f>
        <v>2</v>
      </c>
      <c r="E11" s="15" t="n">
        <f aca="false">SUMIFS(Sorties!$E$2:$E$5000,Sorties!$A$2:$A$5000,$A11,Sorties!$C$2:$C$5000,E$2,Sorties!$F$2:$F$5000,"&lt;&gt;Commande spéciale")</f>
        <v>2</v>
      </c>
      <c r="F11" s="15" t="n">
        <f aca="false">SUMIFS(Sorties!$E$2:$E$5000,Sorties!$A$2:$A$5000,$A11,Sorties!$C$2:$C$5000,F$2,Sorties!$F$2:$F$5000,"&lt;&gt;Commande spéciale")</f>
        <v>2</v>
      </c>
      <c r="G11" s="15" t="n">
        <f aca="false">SUMIFS(Sorties!$E$2:$E$5000,Sorties!$A$2:$A$5000,$A11,Sorties!$C$2:$C$5000,G$2,Sorties!$F$2:$F$5000,"&lt;&gt;Commande spéciale")</f>
        <v>0</v>
      </c>
      <c r="H11" s="15" t="n">
        <f aca="false">SUMIFS(Sorties!$E$2:$E$5000,Sorties!$A$2:$A$5000,$A11,Sorties!$C$2:$C$5000,H$2,Sorties!$F$2:$F$5000,"&lt;&gt;Commande spéciale")</f>
        <v>0</v>
      </c>
      <c r="I11" s="15" t="n">
        <f aca="false">SUMIFS(Sorties!$E$2:$E$5000,Sorties!$A$2:$A$5000,$A11,Sorties!$C$2:$C$5000,I$2,Sorties!$F$2:$F$5000,"&lt;&gt;Commande spéciale")</f>
        <v>0</v>
      </c>
      <c r="K11" s="15" t="n">
        <f aca="false">SUMIFS(Sorties!$E$2:$E$5000,Sorties!$A$2:$A$5000,$A11,Sorties!$C$2:$C$5000,K$2)</f>
        <v>6</v>
      </c>
      <c r="L11" s="15" t="n">
        <f aca="false">SUMIFS(Sorties!$E$2:$E$5000,Sorties!$A$2:$A$5000,$A11,Sorties!$C$2:$C$5000,L$2)</f>
        <v>7</v>
      </c>
      <c r="M11" s="15" t="n">
        <f aca="false">SUMIFS(Sorties!$E$2:$E$5000,Sorties!$A$2:$A$5000,$A11,Sorties!$C$2:$C$5000,M$2)</f>
        <v>2</v>
      </c>
      <c r="N11" s="15" t="n">
        <f aca="false">SUMIFS(Sorties!$E$2:$E$5000,Sorties!$A$2:$A$5000,$A11,Sorties!$C$2:$C$5000,N$2)</f>
        <v>2</v>
      </c>
      <c r="O11" s="15" t="n">
        <f aca="false">SUMIFS(Sorties!$E$2:$E$5000,Sorties!$A$2:$A$5000,$A11,Sorties!$C$2:$C$5000,O$2)</f>
        <v>2</v>
      </c>
      <c r="P11" s="15" t="n">
        <f aca="false">SUMIFS(Sorties!$E$2:$E$5000,Sorties!$A$2:$A$5000,$A11,Sorties!$C$2:$C$5000,P$2)</f>
        <v>0</v>
      </c>
      <c r="Q11" s="15" t="n">
        <f aca="false">SUMIFS(Sorties!$E$2:$E$5000,Sorties!$A$2:$A$5000,$A11,Sorties!$C$2:$C$5000,Q$2)</f>
        <v>0</v>
      </c>
      <c r="R11" s="15" t="n">
        <f aca="false">SUMIFS(Sorties!$E$2:$E$5000,Sorties!$A$2:$A$5000,$A11,Sorties!$C$2:$C$5000,R$2)</f>
        <v>0</v>
      </c>
    </row>
    <row r="12" customFormat="false" ht="15" hidden="false" customHeight="false" outlineLevel="0" collapsed="false">
      <c r="A12" s="12" t="n">
        <v>45944</v>
      </c>
      <c r="B12" s="15" t="n">
        <f aca="false">SUMIFS(Sorties!$E$2:$E$5000,Sorties!$A$2:$A$5000,$A12,Sorties!$C$2:$C$5000,B$2,Sorties!$F$2:$F$5000,"&lt;&gt;Commande spéciale")</f>
        <v>11</v>
      </c>
      <c r="C12" s="15" t="n">
        <f aca="false">SUMIFS(Sorties!$E$2:$E$5000,Sorties!$A$2:$A$5000,$A12,Sorties!$C$2:$C$5000,C$2,Sorties!$F$2:$F$5000,"&lt;&gt;Commande spéciale")</f>
        <v>0</v>
      </c>
      <c r="D12" s="15" t="n">
        <f aca="false">SUMIFS(Sorties!$E$2:$E$5000,Sorties!$A$2:$A$5000,$A12,Sorties!$C$2:$C$5000,D$2,Sorties!$F$2:$F$5000,"&lt;&gt;Commande spéciale")</f>
        <v>2</v>
      </c>
      <c r="E12" s="15" t="n">
        <f aca="false">SUMIFS(Sorties!$E$2:$E$5000,Sorties!$A$2:$A$5000,$A12,Sorties!$C$2:$C$5000,E$2,Sorties!$F$2:$F$5000,"&lt;&gt;Commande spéciale")</f>
        <v>0</v>
      </c>
      <c r="F12" s="15" t="n">
        <f aca="false">SUMIFS(Sorties!$E$2:$E$5000,Sorties!$A$2:$A$5000,$A12,Sorties!$C$2:$C$5000,F$2,Sorties!$F$2:$F$5000,"&lt;&gt;Commande spéciale")</f>
        <v>0</v>
      </c>
      <c r="G12" s="15" t="n">
        <f aca="false">SUMIFS(Sorties!$E$2:$E$5000,Sorties!$A$2:$A$5000,$A12,Sorties!$C$2:$C$5000,G$2,Sorties!$F$2:$F$5000,"&lt;&gt;Commande spéciale")</f>
        <v>0</v>
      </c>
      <c r="H12" s="15" t="n">
        <f aca="false">SUMIFS(Sorties!$E$2:$E$5000,Sorties!$A$2:$A$5000,$A12,Sorties!$C$2:$C$5000,H$2,Sorties!$F$2:$F$5000,"&lt;&gt;Commande spéciale")</f>
        <v>0</v>
      </c>
      <c r="I12" s="15" t="n">
        <f aca="false">SUMIFS(Sorties!$E$2:$E$5000,Sorties!$A$2:$A$5000,$A12,Sorties!$C$2:$C$5000,I$2,Sorties!$F$2:$F$5000,"&lt;&gt;Commande spéciale")</f>
        <v>0</v>
      </c>
      <c r="K12" s="15" t="n">
        <f aca="false">SUMIFS(Sorties!$E$2:$E$5000,Sorties!$A$2:$A$5000,$A12,Sorties!$C$2:$C$5000,K$2)</f>
        <v>11</v>
      </c>
      <c r="L12" s="15" t="n">
        <f aca="false">SUMIFS(Sorties!$E$2:$E$5000,Sorties!$A$2:$A$5000,$A12,Sorties!$C$2:$C$5000,L$2)</f>
        <v>0</v>
      </c>
      <c r="M12" s="15" t="n">
        <f aca="false">SUMIFS(Sorties!$E$2:$E$5000,Sorties!$A$2:$A$5000,$A12,Sorties!$C$2:$C$5000,M$2)</f>
        <v>2</v>
      </c>
      <c r="N12" s="15" t="n">
        <f aca="false">SUMIFS(Sorties!$E$2:$E$5000,Sorties!$A$2:$A$5000,$A12,Sorties!$C$2:$C$5000,N$2)</f>
        <v>0</v>
      </c>
      <c r="O12" s="15" t="n">
        <f aca="false">SUMIFS(Sorties!$E$2:$E$5000,Sorties!$A$2:$A$5000,$A12,Sorties!$C$2:$C$5000,O$2)</f>
        <v>0</v>
      </c>
      <c r="P12" s="15" t="n">
        <f aca="false">SUMIFS(Sorties!$E$2:$E$5000,Sorties!$A$2:$A$5000,$A12,Sorties!$C$2:$C$5000,P$2)</f>
        <v>0</v>
      </c>
      <c r="Q12" s="15" t="n">
        <f aca="false">SUMIFS(Sorties!$E$2:$E$5000,Sorties!$A$2:$A$5000,$A12,Sorties!$C$2:$C$5000,Q$2)</f>
        <v>0</v>
      </c>
      <c r="R12" s="15" t="n">
        <f aca="false">SUMIFS(Sorties!$E$2:$E$5000,Sorties!$A$2:$A$5000,$A12,Sorties!$C$2:$C$5000,R$2)</f>
        <v>0</v>
      </c>
    </row>
    <row r="13" customFormat="false" ht="15" hidden="false" customHeight="false" outlineLevel="0" collapsed="false">
      <c r="A13" s="12" t="n">
        <v>45945</v>
      </c>
      <c r="B13" s="15" t="n">
        <f aca="false">SUMIFS(Sorties!$E$2:$E$5000,Sorties!$A$2:$A$5000,$A13,Sorties!$C$2:$C$5000,B$2,Sorties!$F$2:$F$5000,"&lt;&gt;Commande spéciale")</f>
        <v>8</v>
      </c>
      <c r="C13" s="15" t="n">
        <f aca="false">SUMIFS(Sorties!$E$2:$E$5000,Sorties!$A$2:$A$5000,$A13,Sorties!$C$2:$C$5000,C$2,Sorties!$F$2:$F$5000,"&lt;&gt;Commande spéciale")</f>
        <v>4</v>
      </c>
      <c r="D13" s="15" t="n">
        <f aca="false">SUMIFS(Sorties!$E$2:$E$5000,Sorties!$A$2:$A$5000,$A13,Sorties!$C$2:$C$5000,D$2,Sorties!$F$2:$F$5000,"&lt;&gt;Commande spéciale")</f>
        <v>3</v>
      </c>
      <c r="E13" s="15" t="n">
        <f aca="false">SUMIFS(Sorties!$E$2:$E$5000,Sorties!$A$2:$A$5000,$A13,Sorties!$C$2:$C$5000,E$2,Sorties!$F$2:$F$5000,"&lt;&gt;Commande spéciale")</f>
        <v>1</v>
      </c>
      <c r="F13" s="15" t="n">
        <f aca="false">SUMIFS(Sorties!$E$2:$E$5000,Sorties!$A$2:$A$5000,$A13,Sorties!$C$2:$C$5000,F$2,Sorties!$F$2:$F$5000,"&lt;&gt;Commande spéciale")</f>
        <v>0</v>
      </c>
      <c r="G13" s="15" t="n">
        <f aca="false">SUMIFS(Sorties!$E$2:$E$5000,Sorties!$A$2:$A$5000,$A13,Sorties!$C$2:$C$5000,G$2,Sorties!$F$2:$F$5000,"&lt;&gt;Commande spéciale")</f>
        <v>0</v>
      </c>
      <c r="H13" s="15" t="n">
        <f aca="false">SUMIFS(Sorties!$E$2:$E$5000,Sorties!$A$2:$A$5000,$A13,Sorties!$C$2:$C$5000,H$2,Sorties!$F$2:$F$5000,"&lt;&gt;Commande spéciale")</f>
        <v>0</v>
      </c>
      <c r="I13" s="15" t="n">
        <f aca="false">SUMIFS(Sorties!$E$2:$E$5000,Sorties!$A$2:$A$5000,$A13,Sorties!$C$2:$C$5000,I$2,Sorties!$F$2:$F$5000,"&lt;&gt;Commande spéciale")</f>
        <v>0</v>
      </c>
      <c r="K13" s="15" t="n">
        <f aca="false">SUMIFS(Sorties!$E$2:$E$5000,Sorties!$A$2:$A$5000,$A13,Sorties!$C$2:$C$5000,K$2)</f>
        <v>8</v>
      </c>
      <c r="L13" s="15" t="n">
        <f aca="false">SUMIFS(Sorties!$E$2:$E$5000,Sorties!$A$2:$A$5000,$A13,Sorties!$C$2:$C$5000,L$2)</f>
        <v>4</v>
      </c>
      <c r="M13" s="15" t="n">
        <f aca="false">SUMIFS(Sorties!$E$2:$E$5000,Sorties!$A$2:$A$5000,$A13,Sorties!$C$2:$C$5000,M$2)</f>
        <v>3</v>
      </c>
      <c r="N13" s="15" t="n">
        <f aca="false">SUMIFS(Sorties!$E$2:$E$5000,Sorties!$A$2:$A$5000,$A13,Sorties!$C$2:$C$5000,N$2)</f>
        <v>1</v>
      </c>
      <c r="O13" s="15" t="n">
        <f aca="false">SUMIFS(Sorties!$E$2:$E$5000,Sorties!$A$2:$A$5000,$A13,Sorties!$C$2:$C$5000,O$2)</f>
        <v>0</v>
      </c>
      <c r="P13" s="15" t="n">
        <f aca="false">SUMIFS(Sorties!$E$2:$E$5000,Sorties!$A$2:$A$5000,$A13,Sorties!$C$2:$C$5000,P$2)</f>
        <v>0</v>
      </c>
      <c r="Q13" s="15" t="n">
        <f aca="false">SUMIFS(Sorties!$E$2:$E$5000,Sorties!$A$2:$A$5000,$A13,Sorties!$C$2:$C$5000,Q$2)</f>
        <v>0</v>
      </c>
      <c r="R13" s="15" t="n">
        <f aca="false">SUMIFS(Sorties!$E$2:$E$5000,Sorties!$A$2:$A$5000,$A13,Sorties!$C$2:$C$5000,R$2)</f>
        <v>0</v>
      </c>
    </row>
    <row r="14" customFormat="false" ht="15" hidden="false" customHeight="false" outlineLevel="0" collapsed="false">
      <c r="A14" s="12" t="n">
        <v>45946</v>
      </c>
      <c r="B14" s="15" t="n">
        <f aca="false">SUMIFS(Sorties!$E$2:$E$5000,Sorties!$A$2:$A$5000,$A14,Sorties!$C$2:$C$5000,B$2,Sorties!$F$2:$F$5000,"&lt;&gt;Commande spéciale")</f>
        <v>3</v>
      </c>
      <c r="C14" s="15" t="n">
        <f aca="false">SUMIFS(Sorties!$E$2:$E$5000,Sorties!$A$2:$A$5000,$A14,Sorties!$C$2:$C$5000,C$2,Sorties!$F$2:$F$5000,"&lt;&gt;Commande spéciale")</f>
        <v>7</v>
      </c>
      <c r="D14" s="15" t="n">
        <f aca="false">SUMIFS(Sorties!$E$2:$E$5000,Sorties!$A$2:$A$5000,$A14,Sorties!$C$2:$C$5000,D$2,Sorties!$F$2:$F$5000,"&lt;&gt;Commande spéciale")</f>
        <v>0</v>
      </c>
      <c r="E14" s="15" t="n">
        <f aca="false">SUMIFS(Sorties!$E$2:$E$5000,Sorties!$A$2:$A$5000,$A14,Sorties!$C$2:$C$5000,E$2,Sorties!$F$2:$F$5000,"&lt;&gt;Commande spéciale")</f>
        <v>1</v>
      </c>
      <c r="F14" s="15" t="n">
        <f aca="false">SUMIFS(Sorties!$E$2:$E$5000,Sorties!$A$2:$A$5000,$A14,Sorties!$C$2:$C$5000,F$2,Sorties!$F$2:$F$5000,"&lt;&gt;Commande spéciale")</f>
        <v>0</v>
      </c>
      <c r="G14" s="15" t="n">
        <f aca="false">SUMIFS(Sorties!$E$2:$E$5000,Sorties!$A$2:$A$5000,$A14,Sorties!$C$2:$C$5000,G$2,Sorties!$F$2:$F$5000,"&lt;&gt;Commande spéciale")</f>
        <v>0</v>
      </c>
      <c r="H14" s="15" t="n">
        <f aca="false">SUMIFS(Sorties!$E$2:$E$5000,Sorties!$A$2:$A$5000,$A14,Sorties!$C$2:$C$5000,H$2,Sorties!$F$2:$F$5000,"&lt;&gt;Commande spéciale")</f>
        <v>0</v>
      </c>
      <c r="I14" s="15" t="n">
        <f aca="false">SUMIFS(Sorties!$E$2:$E$5000,Sorties!$A$2:$A$5000,$A14,Sorties!$C$2:$C$5000,I$2,Sorties!$F$2:$F$5000,"&lt;&gt;Commande spéciale")</f>
        <v>0</v>
      </c>
      <c r="K14" s="15" t="n">
        <f aca="false">SUMIFS(Sorties!$E$2:$E$5000,Sorties!$A$2:$A$5000,$A14,Sorties!$C$2:$C$5000,K$2)</f>
        <v>3</v>
      </c>
      <c r="L14" s="15" t="n">
        <f aca="false">SUMIFS(Sorties!$E$2:$E$5000,Sorties!$A$2:$A$5000,$A14,Sorties!$C$2:$C$5000,L$2)</f>
        <v>7</v>
      </c>
      <c r="M14" s="15" t="n">
        <f aca="false">SUMIFS(Sorties!$E$2:$E$5000,Sorties!$A$2:$A$5000,$A14,Sorties!$C$2:$C$5000,M$2)</f>
        <v>0</v>
      </c>
      <c r="N14" s="15" t="n">
        <f aca="false">SUMIFS(Sorties!$E$2:$E$5000,Sorties!$A$2:$A$5000,$A14,Sorties!$C$2:$C$5000,N$2)</f>
        <v>1</v>
      </c>
      <c r="O14" s="15" t="n">
        <f aca="false">SUMIFS(Sorties!$E$2:$E$5000,Sorties!$A$2:$A$5000,$A14,Sorties!$C$2:$C$5000,O$2)</f>
        <v>0</v>
      </c>
      <c r="P14" s="15" t="n">
        <f aca="false">SUMIFS(Sorties!$E$2:$E$5000,Sorties!$A$2:$A$5000,$A14,Sorties!$C$2:$C$5000,P$2)</f>
        <v>0</v>
      </c>
      <c r="Q14" s="15" t="n">
        <f aca="false">SUMIFS(Sorties!$E$2:$E$5000,Sorties!$A$2:$A$5000,$A14,Sorties!$C$2:$C$5000,Q$2)</f>
        <v>0</v>
      </c>
      <c r="R14" s="15" t="n">
        <f aca="false">SUMIFS(Sorties!$E$2:$E$5000,Sorties!$A$2:$A$5000,$A14,Sorties!$C$2:$C$5000,R$2)</f>
        <v>0</v>
      </c>
    </row>
    <row r="15" customFormat="false" ht="15" hidden="false" customHeight="false" outlineLevel="0" collapsed="false">
      <c r="A15" s="12" t="n">
        <v>45947</v>
      </c>
      <c r="B15" s="15" t="n">
        <f aca="false">SUMIFS(Sorties!$E$2:$E$5000,Sorties!$A$2:$A$5000,$A15,Sorties!$C$2:$C$5000,B$2,Sorties!$F$2:$F$5000,"&lt;&gt;Commande spéciale")</f>
        <v>8</v>
      </c>
      <c r="C15" s="15" t="n">
        <f aca="false">SUMIFS(Sorties!$E$2:$E$5000,Sorties!$A$2:$A$5000,$A15,Sorties!$C$2:$C$5000,C$2,Sorties!$F$2:$F$5000,"&lt;&gt;Commande spéciale")</f>
        <v>4</v>
      </c>
      <c r="D15" s="15" t="n">
        <f aca="false">SUMIFS(Sorties!$E$2:$E$5000,Sorties!$A$2:$A$5000,$A15,Sorties!$C$2:$C$5000,D$2,Sorties!$F$2:$F$5000,"&lt;&gt;Commande spéciale")</f>
        <v>1</v>
      </c>
      <c r="E15" s="15" t="n">
        <f aca="false">SUMIFS(Sorties!$E$2:$E$5000,Sorties!$A$2:$A$5000,$A15,Sorties!$C$2:$C$5000,E$2,Sorties!$F$2:$F$5000,"&lt;&gt;Commande spéciale")</f>
        <v>0</v>
      </c>
      <c r="F15" s="15" t="n">
        <f aca="false">SUMIFS(Sorties!$E$2:$E$5000,Sorties!$A$2:$A$5000,$A15,Sorties!$C$2:$C$5000,F$2,Sorties!$F$2:$F$5000,"&lt;&gt;Commande spéciale")</f>
        <v>4</v>
      </c>
      <c r="G15" s="15" t="n">
        <f aca="false">SUMIFS(Sorties!$E$2:$E$5000,Sorties!$A$2:$A$5000,$A15,Sorties!$C$2:$C$5000,G$2,Sorties!$F$2:$F$5000,"&lt;&gt;Commande spéciale")</f>
        <v>3</v>
      </c>
      <c r="H15" s="15" t="n">
        <f aca="false">SUMIFS(Sorties!$E$2:$E$5000,Sorties!$A$2:$A$5000,$A15,Sorties!$C$2:$C$5000,H$2,Sorties!$F$2:$F$5000,"&lt;&gt;Commande spéciale")</f>
        <v>4</v>
      </c>
      <c r="I15" s="15" t="n">
        <f aca="false">SUMIFS(Sorties!$E$2:$E$5000,Sorties!$A$2:$A$5000,$A15,Sorties!$C$2:$C$5000,I$2,Sorties!$F$2:$F$5000,"&lt;&gt;Commande spéciale")</f>
        <v>0</v>
      </c>
      <c r="K15" s="15" t="n">
        <f aca="false">SUMIFS(Sorties!$E$2:$E$5000,Sorties!$A$2:$A$5000,$A15,Sorties!$C$2:$C$5000,K$2)</f>
        <v>8</v>
      </c>
      <c r="L15" s="15" t="n">
        <f aca="false">SUMIFS(Sorties!$E$2:$E$5000,Sorties!$A$2:$A$5000,$A15,Sorties!$C$2:$C$5000,L$2)</f>
        <v>4</v>
      </c>
      <c r="M15" s="15" t="n">
        <f aca="false">SUMIFS(Sorties!$E$2:$E$5000,Sorties!$A$2:$A$5000,$A15,Sorties!$C$2:$C$5000,M$2)</f>
        <v>1</v>
      </c>
      <c r="N15" s="15" t="n">
        <f aca="false">SUMIFS(Sorties!$E$2:$E$5000,Sorties!$A$2:$A$5000,$A15,Sorties!$C$2:$C$5000,N$2)</f>
        <v>0</v>
      </c>
      <c r="O15" s="15" t="n">
        <f aca="false">SUMIFS(Sorties!$E$2:$E$5000,Sorties!$A$2:$A$5000,$A15,Sorties!$C$2:$C$5000,O$2)</f>
        <v>4</v>
      </c>
      <c r="P15" s="15" t="n">
        <f aca="false">SUMIFS(Sorties!$E$2:$E$5000,Sorties!$A$2:$A$5000,$A15,Sorties!$C$2:$C$5000,P$2)</f>
        <v>3</v>
      </c>
      <c r="Q15" s="15" t="n">
        <f aca="false">SUMIFS(Sorties!$E$2:$E$5000,Sorties!$A$2:$A$5000,$A15,Sorties!$C$2:$C$5000,Q$2)</f>
        <v>4</v>
      </c>
      <c r="R15" s="15" t="n">
        <f aca="false">SUMIFS(Sorties!$E$2:$E$5000,Sorties!$A$2:$A$5000,$A15,Sorties!$C$2:$C$5000,R$2)</f>
        <v>0</v>
      </c>
    </row>
    <row r="16" customFormat="false" ht="15" hidden="false" customHeight="false" outlineLevel="0" collapsed="false">
      <c r="A16" s="12" t="n">
        <v>45950</v>
      </c>
      <c r="B16" s="15" t="n">
        <f aca="false">SUMIFS(Sorties!$E$2:$E$5000,Sorties!$A$2:$A$5000,$A16,Sorties!$C$2:$C$5000,B$2,Sorties!$F$2:$F$5000,"&lt;&gt;Commande spéciale")</f>
        <v>0</v>
      </c>
      <c r="C16" s="15" t="n">
        <f aca="false">SUMIFS(Sorties!$E$2:$E$5000,Sorties!$A$2:$A$5000,$A16,Sorties!$C$2:$C$5000,C$2,Sorties!$F$2:$F$5000,"&lt;&gt;Commande spéciale")</f>
        <v>6</v>
      </c>
      <c r="D16" s="15" t="n">
        <f aca="false">SUMIFS(Sorties!$E$2:$E$5000,Sorties!$A$2:$A$5000,$A16,Sorties!$C$2:$C$5000,D$2,Sorties!$F$2:$F$5000,"&lt;&gt;Commande spéciale")</f>
        <v>3</v>
      </c>
      <c r="E16" s="15" t="n">
        <f aca="false">SUMIFS(Sorties!$E$2:$E$5000,Sorties!$A$2:$A$5000,$A16,Sorties!$C$2:$C$5000,E$2,Sorties!$F$2:$F$5000,"&lt;&gt;Commande spéciale")</f>
        <v>0</v>
      </c>
      <c r="F16" s="15" t="n">
        <f aca="false">SUMIFS(Sorties!$E$2:$E$5000,Sorties!$A$2:$A$5000,$A16,Sorties!$C$2:$C$5000,F$2,Sorties!$F$2:$F$5000,"&lt;&gt;Commande spéciale")</f>
        <v>0</v>
      </c>
      <c r="G16" s="15" t="n">
        <f aca="false">SUMIFS(Sorties!$E$2:$E$5000,Sorties!$A$2:$A$5000,$A16,Sorties!$C$2:$C$5000,G$2,Sorties!$F$2:$F$5000,"&lt;&gt;Commande spéciale")</f>
        <v>0</v>
      </c>
      <c r="H16" s="15" t="n">
        <f aca="false">SUMIFS(Sorties!$E$2:$E$5000,Sorties!$A$2:$A$5000,$A16,Sorties!$C$2:$C$5000,H$2,Sorties!$F$2:$F$5000,"&lt;&gt;Commande spéciale")</f>
        <v>0</v>
      </c>
      <c r="I16" s="15" t="n">
        <f aca="false">SUMIFS(Sorties!$E$2:$E$5000,Sorties!$A$2:$A$5000,$A16,Sorties!$C$2:$C$5000,I$2,Sorties!$F$2:$F$5000,"&lt;&gt;Commande spéciale")</f>
        <v>0</v>
      </c>
      <c r="K16" s="15" t="n">
        <f aca="false">SUMIFS(Sorties!$E$2:$E$5000,Sorties!$A$2:$A$5000,$A16,Sorties!$C$2:$C$5000,K$2)</f>
        <v>0</v>
      </c>
      <c r="L16" s="15" t="n">
        <f aca="false">SUMIFS(Sorties!$E$2:$E$5000,Sorties!$A$2:$A$5000,$A16,Sorties!$C$2:$C$5000,L$2)</f>
        <v>6</v>
      </c>
      <c r="M16" s="15" t="n">
        <f aca="false">SUMIFS(Sorties!$E$2:$E$5000,Sorties!$A$2:$A$5000,$A16,Sorties!$C$2:$C$5000,M$2)</f>
        <v>3</v>
      </c>
      <c r="N16" s="15" t="n">
        <f aca="false">SUMIFS(Sorties!$E$2:$E$5000,Sorties!$A$2:$A$5000,$A16,Sorties!$C$2:$C$5000,N$2)</f>
        <v>0</v>
      </c>
      <c r="O16" s="15" t="n">
        <f aca="false">SUMIFS(Sorties!$E$2:$E$5000,Sorties!$A$2:$A$5000,$A16,Sorties!$C$2:$C$5000,O$2)</f>
        <v>0</v>
      </c>
      <c r="P16" s="15" t="n">
        <f aca="false">SUMIFS(Sorties!$E$2:$E$5000,Sorties!$A$2:$A$5000,$A16,Sorties!$C$2:$C$5000,P$2)</f>
        <v>0</v>
      </c>
      <c r="Q16" s="15" t="n">
        <f aca="false">SUMIFS(Sorties!$E$2:$E$5000,Sorties!$A$2:$A$5000,$A16,Sorties!$C$2:$C$5000,Q$2)</f>
        <v>0</v>
      </c>
      <c r="R16" s="15" t="n">
        <f aca="false">SUMIFS(Sorties!$E$2:$E$5000,Sorties!$A$2:$A$5000,$A16,Sorties!$C$2:$C$5000,R$2)</f>
        <v>0</v>
      </c>
    </row>
    <row r="17" customFormat="false" ht="15" hidden="false" customHeight="false" outlineLevel="0" collapsed="false">
      <c r="A17" s="12" t="n">
        <v>45951</v>
      </c>
      <c r="B17" s="15" t="n">
        <f aca="false">SUMIFS(Sorties!$E$2:$E$5000,Sorties!$A$2:$A$5000,$A17,Sorties!$C$2:$C$5000,B$2,Sorties!$F$2:$F$5000,"&lt;&gt;Commande spéciale")</f>
        <v>3</v>
      </c>
      <c r="C17" s="15" t="n">
        <f aca="false">SUMIFS(Sorties!$E$2:$E$5000,Sorties!$A$2:$A$5000,$A17,Sorties!$C$2:$C$5000,C$2,Sorties!$F$2:$F$5000,"&lt;&gt;Commande spéciale")</f>
        <v>6</v>
      </c>
      <c r="D17" s="15" t="n">
        <f aca="false">SUMIFS(Sorties!$E$2:$E$5000,Sorties!$A$2:$A$5000,$A17,Sorties!$C$2:$C$5000,D$2,Sorties!$F$2:$F$5000,"&lt;&gt;Commande spéciale")</f>
        <v>4</v>
      </c>
      <c r="E17" s="15" t="n">
        <f aca="false">SUMIFS(Sorties!$E$2:$E$5000,Sorties!$A$2:$A$5000,$A17,Sorties!$C$2:$C$5000,E$2,Sorties!$F$2:$F$5000,"&lt;&gt;Commande spéciale")</f>
        <v>1</v>
      </c>
      <c r="F17" s="15" t="n">
        <f aca="false">SUMIFS(Sorties!$E$2:$E$5000,Sorties!$A$2:$A$5000,$A17,Sorties!$C$2:$C$5000,F$2,Sorties!$F$2:$F$5000,"&lt;&gt;Commande spéciale")</f>
        <v>0</v>
      </c>
      <c r="G17" s="15" t="n">
        <f aca="false">SUMIFS(Sorties!$E$2:$E$5000,Sorties!$A$2:$A$5000,$A17,Sorties!$C$2:$C$5000,G$2,Sorties!$F$2:$F$5000,"&lt;&gt;Commande spéciale")</f>
        <v>0</v>
      </c>
      <c r="H17" s="15" t="n">
        <f aca="false">SUMIFS(Sorties!$E$2:$E$5000,Sorties!$A$2:$A$5000,$A17,Sorties!$C$2:$C$5000,H$2,Sorties!$F$2:$F$5000,"&lt;&gt;Commande spéciale")</f>
        <v>0</v>
      </c>
      <c r="I17" s="15" t="n">
        <f aca="false">SUMIFS(Sorties!$E$2:$E$5000,Sorties!$A$2:$A$5000,$A17,Sorties!$C$2:$C$5000,I$2,Sorties!$F$2:$F$5000,"&lt;&gt;Commande spéciale")</f>
        <v>0</v>
      </c>
      <c r="K17" s="15" t="n">
        <f aca="false">SUMIFS(Sorties!$E$2:$E$5000,Sorties!$A$2:$A$5000,$A17,Sorties!$C$2:$C$5000,K$2)</f>
        <v>3</v>
      </c>
      <c r="L17" s="15" t="n">
        <f aca="false">SUMIFS(Sorties!$E$2:$E$5000,Sorties!$A$2:$A$5000,$A17,Sorties!$C$2:$C$5000,L$2)</f>
        <v>6</v>
      </c>
      <c r="M17" s="15" t="n">
        <f aca="false">SUMIFS(Sorties!$E$2:$E$5000,Sorties!$A$2:$A$5000,$A17,Sorties!$C$2:$C$5000,M$2)</f>
        <v>4</v>
      </c>
      <c r="N17" s="15" t="n">
        <f aca="false">SUMIFS(Sorties!$E$2:$E$5000,Sorties!$A$2:$A$5000,$A17,Sorties!$C$2:$C$5000,N$2)</f>
        <v>1</v>
      </c>
      <c r="O17" s="15" t="n">
        <f aca="false">SUMIFS(Sorties!$E$2:$E$5000,Sorties!$A$2:$A$5000,$A17,Sorties!$C$2:$C$5000,O$2)</f>
        <v>0</v>
      </c>
      <c r="P17" s="15" t="n">
        <f aca="false">SUMIFS(Sorties!$E$2:$E$5000,Sorties!$A$2:$A$5000,$A17,Sorties!$C$2:$C$5000,P$2)</f>
        <v>0</v>
      </c>
      <c r="Q17" s="15" t="n">
        <f aca="false">SUMIFS(Sorties!$E$2:$E$5000,Sorties!$A$2:$A$5000,$A17,Sorties!$C$2:$C$5000,Q$2)</f>
        <v>0</v>
      </c>
      <c r="R17" s="15" t="n">
        <f aca="false">SUMIFS(Sorties!$E$2:$E$5000,Sorties!$A$2:$A$5000,$A17,Sorties!$C$2:$C$5000,R$2)</f>
        <v>0</v>
      </c>
    </row>
    <row r="18" customFormat="false" ht="15" hidden="false" customHeight="false" outlineLevel="0" collapsed="false">
      <c r="A18" s="12" t="n">
        <v>45952</v>
      </c>
      <c r="B18" s="15" t="n">
        <f aca="false">SUMIFS(Sorties!$E$2:$E$5000,Sorties!$A$2:$A$5000,$A18,Sorties!$C$2:$C$5000,B$2,Sorties!$F$2:$F$5000,"&lt;&gt;Commande spéciale")</f>
        <v>11</v>
      </c>
      <c r="C18" s="15" t="n">
        <f aca="false">SUMIFS(Sorties!$E$2:$E$5000,Sorties!$A$2:$A$5000,$A18,Sorties!$C$2:$C$5000,C$2,Sorties!$F$2:$F$5000,"&lt;&gt;Commande spéciale")</f>
        <v>2</v>
      </c>
      <c r="D18" s="15" t="n">
        <f aca="false">SUMIFS(Sorties!$E$2:$E$5000,Sorties!$A$2:$A$5000,$A18,Sorties!$C$2:$C$5000,D$2,Sorties!$F$2:$F$5000,"&lt;&gt;Commande spéciale")</f>
        <v>1</v>
      </c>
      <c r="E18" s="15" t="n">
        <f aca="false">SUMIFS(Sorties!$E$2:$E$5000,Sorties!$A$2:$A$5000,$A18,Sorties!$C$2:$C$5000,E$2,Sorties!$F$2:$F$5000,"&lt;&gt;Commande spéciale")</f>
        <v>2</v>
      </c>
      <c r="F18" s="15" t="n">
        <f aca="false">SUMIFS(Sorties!$E$2:$E$5000,Sorties!$A$2:$A$5000,$A18,Sorties!$C$2:$C$5000,F$2,Sorties!$F$2:$F$5000,"&lt;&gt;Commande spéciale")</f>
        <v>0</v>
      </c>
      <c r="G18" s="15" t="n">
        <f aca="false">SUMIFS(Sorties!$E$2:$E$5000,Sorties!$A$2:$A$5000,$A18,Sorties!$C$2:$C$5000,G$2,Sorties!$F$2:$F$5000,"&lt;&gt;Commande spéciale")</f>
        <v>0</v>
      </c>
      <c r="H18" s="15" t="n">
        <f aca="false">SUMIFS(Sorties!$E$2:$E$5000,Sorties!$A$2:$A$5000,$A18,Sorties!$C$2:$C$5000,H$2,Sorties!$F$2:$F$5000,"&lt;&gt;Commande spéciale")</f>
        <v>4</v>
      </c>
      <c r="I18" s="15" t="n">
        <f aca="false">SUMIFS(Sorties!$E$2:$E$5000,Sorties!$A$2:$A$5000,$A18,Sorties!$C$2:$C$5000,I$2,Sorties!$F$2:$F$5000,"&lt;&gt;Commande spéciale")</f>
        <v>0</v>
      </c>
      <c r="K18" s="15" t="n">
        <f aca="false">SUMIFS(Sorties!$E$2:$E$5000,Sorties!$A$2:$A$5000,$A18,Sorties!$C$2:$C$5000,K$2)</f>
        <v>11</v>
      </c>
      <c r="L18" s="15" t="n">
        <f aca="false">SUMIFS(Sorties!$E$2:$E$5000,Sorties!$A$2:$A$5000,$A18,Sorties!$C$2:$C$5000,L$2)</f>
        <v>2</v>
      </c>
      <c r="M18" s="15" t="n">
        <f aca="false">SUMIFS(Sorties!$E$2:$E$5000,Sorties!$A$2:$A$5000,$A18,Sorties!$C$2:$C$5000,M$2)</f>
        <v>1</v>
      </c>
      <c r="N18" s="15" t="n">
        <f aca="false">SUMIFS(Sorties!$E$2:$E$5000,Sorties!$A$2:$A$5000,$A18,Sorties!$C$2:$C$5000,N$2)</f>
        <v>2</v>
      </c>
      <c r="O18" s="15" t="n">
        <f aca="false">SUMIFS(Sorties!$E$2:$E$5000,Sorties!$A$2:$A$5000,$A18,Sorties!$C$2:$C$5000,O$2)</f>
        <v>0</v>
      </c>
      <c r="P18" s="15" t="n">
        <f aca="false">SUMIFS(Sorties!$E$2:$E$5000,Sorties!$A$2:$A$5000,$A18,Sorties!$C$2:$C$5000,P$2)</f>
        <v>0</v>
      </c>
      <c r="Q18" s="15" t="n">
        <f aca="false">SUMIFS(Sorties!$E$2:$E$5000,Sorties!$A$2:$A$5000,$A18,Sorties!$C$2:$C$5000,Q$2)</f>
        <v>4</v>
      </c>
      <c r="R18" s="15" t="n">
        <f aca="false">SUMIFS(Sorties!$E$2:$E$5000,Sorties!$A$2:$A$5000,$A18,Sorties!$C$2:$C$5000,R$2)</f>
        <v>0</v>
      </c>
    </row>
    <row r="19" customFormat="false" ht="15" hidden="false" customHeight="false" outlineLevel="0" collapsed="false">
      <c r="A19" s="12" t="n">
        <v>45953</v>
      </c>
      <c r="B19" s="15" t="n">
        <f aca="false">SUMIFS(Sorties!$E$2:$E$5000,Sorties!$A$2:$A$5000,$A19,Sorties!$C$2:$C$5000,B$2,Sorties!$F$2:$F$5000,"&lt;&gt;Commande spéciale")</f>
        <v>10</v>
      </c>
      <c r="C19" s="15" t="n">
        <f aca="false">SUMIFS(Sorties!$E$2:$E$5000,Sorties!$A$2:$A$5000,$A19,Sorties!$C$2:$C$5000,C$2,Sorties!$F$2:$F$5000,"&lt;&gt;Commande spéciale")</f>
        <v>5</v>
      </c>
      <c r="D19" s="15" t="n">
        <f aca="false">SUMIFS(Sorties!$E$2:$E$5000,Sorties!$A$2:$A$5000,$A19,Sorties!$C$2:$C$5000,D$2,Sorties!$F$2:$F$5000,"&lt;&gt;Commande spéciale")</f>
        <v>0</v>
      </c>
      <c r="E19" s="15" t="n">
        <f aca="false">SUMIFS(Sorties!$E$2:$E$5000,Sorties!$A$2:$A$5000,$A19,Sorties!$C$2:$C$5000,E$2,Sorties!$F$2:$F$5000,"&lt;&gt;Commande spéciale")</f>
        <v>4</v>
      </c>
      <c r="F19" s="15" t="n">
        <f aca="false">SUMIFS(Sorties!$E$2:$E$5000,Sorties!$A$2:$A$5000,$A19,Sorties!$C$2:$C$5000,F$2,Sorties!$F$2:$F$5000,"&lt;&gt;Commande spéciale")</f>
        <v>0</v>
      </c>
      <c r="G19" s="15" t="n">
        <f aca="false">SUMIFS(Sorties!$E$2:$E$5000,Sorties!$A$2:$A$5000,$A19,Sorties!$C$2:$C$5000,G$2,Sorties!$F$2:$F$5000,"&lt;&gt;Commande spéciale")</f>
        <v>0</v>
      </c>
      <c r="H19" s="15" t="n">
        <f aca="false">SUMIFS(Sorties!$E$2:$E$5000,Sorties!$A$2:$A$5000,$A19,Sorties!$C$2:$C$5000,H$2,Sorties!$F$2:$F$5000,"&lt;&gt;Commande spéciale")</f>
        <v>0</v>
      </c>
      <c r="I19" s="15" t="n">
        <f aca="false">SUMIFS(Sorties!$E$2:$E$5000,Sorties!$A$2:$A$5000,$A19,Sorties!$C$2:$C$5000,I$2,Sorties!$F$2:$F$5000,"&lt;&gt;Commande spéciale")</f>
        <v>0</v>
      </c>
      <c r="K19" s="15" t="n">
        <f aca="false">SUMIFS(Sorties!$E$2:$E$5000,Sorties!$A$2:$A$5000,$A19,Sorties!$C$2:$C$5000,K$2)</f>
        <v>10</v>
      </c>
      <c r="L19" s="15" t="n">
        <f aca="false">SUMIFS(Sorties!$E$2:$E$5000,Sorties!$A$2:$A$5000,$A19,Sorties!$C$2:$C$5000,L$2)</f>
        <v>5</v>
      </c>
      <c r="M19" s="15" t="n">
        <f aca="false">SUMIFS(Sorties!$E$2:$E$5000,Sorties!$A$2:$A$5000,$A19,Sorties!$C$2:$C$5000,M$2)</f>
        <v>0</v>
      </c>
      <c r="N19" s="15" t="n">
        <f aca="false">SUMIFS(Sorties!$E$2:$E$5000,Sorties!$A$2:$A$5000,$A19,Sorties!$C$2:$C$5000,N$2)</f>
        <v>4</v>
      </c>
      <c r="O19" s="15" t="n">
        <f aca="false">SUMIFS(Sorties!$E$2:$E$5000,Sorties!$A$2:$A$5000,$A19,Sorties!$C$2:$C$5000,O$2)</f>
        <v>0</v>
      </c>
      <c r="P19" s="15" t="n">
        <f aca="false">SUMIFS(Sorties!$E$2:$E$5000,Sorties!$A$2:$A$5000,$A19,Sorties!$C$2:$C$5000,P$2)</f>
        <v>0</v>
      </c>
      <c r="Q19" s="15" t="n">
        <f aca="false">SUMIFS(Sorties!$E$2:$E$5000,Sorties!$A$2:$A$5000,$A19,Sorties!$C$2:$C$5000,Q$2)</f>
        <v>0</v>
      </c>
      <c r="R19" s="15" t="n">
        <f aca="false">SUMIFS(Sorties!$E$2:$E$5000,Sorties!$A$2:$A$5000,$A19,Sorties!$C$2:$C$5000,R$2)</f>
        <v>0</v>
      </c>
    </row>
    <row r="20" customFormat="false" ht="15" hidden="false" customHeight="false" outlineLevel="0" collapsed="false">
      <c r="A20" s="12" t="n">
        <v>45954</v>
      </c>
      <c r="B20" s="15" t="n">
        <f aca="false">SUMIFS(Sorties!$E$2:$E$5000,Sorties!$A$2:$A$5000,$A20,Sorties!$C$2:$C$5000,B$2,Sorties!$F$2:$F$5000,"&lt;&gt;Commande spéciale")</f>
        <v>8</v>
      </c>
      <c r="C20" s="15" t="n">
        <f aca="false">SUMIFS(Sorties!$E$2:$E$5000,Sorties!$A$2:$A$5000,$A20,Sorties!$C$2:$C$5000,C$2,Sorties!$F$2:$F$5000,"&lt;&gt;Commande spéciale")</f>
        <v>8</v>
      </c>
      <c r="D20" s="15" t="n">
        <f aca="false">SUMIFS(Sorties!$E$2:$E$5000,Sorties!$A$2:$A$5000,$A20,Sorties!$C$2:$C$5000,D$2,Sorties!$F$2:$F$5000,"&lt;&gt;Commande spéciale")</f>
        <v>2</v>
      </c>
      <c r="E20" s="15" t="n">
        <f aca="false">SUMIFS(Sorties!$E$2:$E$5000,Sorties!$A$2:$A$5000,$A20,Sorties!$C$2:$C$5000,E$2,Sorties!$F$2:$F$5000,"&lt;&gt;Commande spéciale")</f>
        <v>4</v>
      </c>
      <c r="F20" s="15" t="n">
        <f aca="false">SUMIFS(Sorties!$E$2:$E$5000,Sorties!$A$2:$A$5000,$A20,Sorties!$C$2:$C$5000,F$2,Sorties!$F$2:$F$5000,"&lt;&gt;Commande spéciale")</f>
        <v>0</v>
      </c>
      <c r="G20" s="15" t="n">
        <f aca="false">SUMIFS(Sorties!$E$2:$E$5000,Sorties!$A$2:$A$5000,$A20,Sorties!$C$2:$C$5000,G$2,Sorties!$F$2:$F$5000,"&lt;&gt;Commande spéciale")</f>
        <v>0</v>
      </c>
      <c r="H20" s="15" t="n">
        <f aca="false">SUMIFS(Sorties!$E$2:$E$5000,Sorties!$A$2:$A$5000,$A20,Sorties!$C$2:$C$5000,H$2,Sorties!$F$2:$F$5000,"&lt;&gt;Commande spéciale")</f>
        <v>1</v>
      </c>
      <c r="I20" s="15" t="n">
        <f aca="false">SUMIFS(Sorties!$E$2:$E$5000,Sorties!$A$2:$A$5000,$A20,Sorties!$C$2:$C$5000,I$2,Sorties!$F$2:$F$5000,"&lt;&gt;Commande spéciale")</f>
        <v>0</v>
      </c>
      <c r="K20" s="15" t="n">
        <f aca="false">SUMIFS(Sorties!$E$2:$E$5000,Sorties!$A$2:$A$5000,$A20,Sorties!$C$2:$C$5000,K$2)</f>
        <v>8</v>
      </c>
      <c r="L20" s="15" t="n">
        <f aca="false">SUMIFS(Sorties!$E$2:$E$5000,Sorties!$A$2:$A$5000,$A20,Sorties!$C$2:$C$5000,L$2)</f>
        <v>8</v>
      </c>
      <c r="M20" s="15" t="n">
        <f aca="false">SUMIFS(Sorties!$E$2:$E$5000,Sorties!$A$2:$A$5000,$A20,Sorties!$C$2:$C$5000,M$2)</f>
        <v>2</v>
      </c>
      <c r="N20" s="15" t="n">
        <f aca="false">SUMIFS(Sorties!$E$2:$E$5000,Sorties!$A$2:$A$5000,$A20,Sorties!$C$2:$C$5000,N$2)</f>
        <v>4</v>
      </c>
      <c r="O20" s="15" t="n">
        <f aca="false">SUMIFS(Sorties!$E$2:$E$5000,Sorties!$A$2:$A$5000,$A20,Sorties!$C$2:$C$5000,O$2)</f>
        <v>0</v>
      </c>
      <c r="P20" s="15" t="n">
        <f aca="false">SUMIFS(Sorties!$E$2:$E$5000,Sorties!$A$2:$A$5000,$A20,Sorties!$C$2:$C$5000,P$2)</f>
        <v>0</v>
      </c>
      <c r="Q20" s="15" t="n">
        <f aca="false">SUMIFS(Sorties!$E$2:$E$5000,Sorties!$A$2:$A$5000,$A20,Sorties!$C$2:$C$5000,Q$2)</f>
        <v>1</v>
      </c>
      <c r="R20" s="15" t="n">
        <f aca="false">SUMIFS(Sorties!$E$2:$E$5000,Sorties!$A$2:$A$5000,$A20,Sorties!$C$2:$C$5000,R$2)</f>
        <v>0</v>
      </c>
    </row>
    <row r="21" customFormat="false" ht="15" hidden="false" customHeight="false" outlineLevel="0" collapsed="false">
      <c r="A21" s="12" t="n">
        <v>45957</v>
      </c>
      <c r="B21" s="15" t="n">
        <f aca="false">SUMIFS(Sorties!$E$2:$E$5000,Sorties!$A$2:$A$5000,$A21,Sorties!$C$2:$C$5000,B$2,Sorties!$F$2:$F$5000,"&lt;&gt;Commande spéciale")</f>
        <v>19</v>
      </c>
      <c r="C21" s="15" t="n">
        <f aca="false">SUMIFS(Sorties!$E$2:$E$5000,Sorties!$A$2:$A$5000,$A21,Sorties!$C$2:$C$5000,C$2,Sorties!$F$2:$F$5000,"&lt;&gt;Commande spéciale")</f>
        <v>6</v>
      </c>
      <c r="D21" s="15" t="n">
        <f aca="false">SUMIFS(Sorties!$E$2:$E$5000,Sorties!$A$2:$A$5000,$A21,Sorties!$C$2:$C$5000,D$2,Sorties!$F$2:$F$5000,"&lt;&gt;Commande spéciale")</f>
        <v>3</v>
      </c>
      <c r="E21" s="15" t="n">
        <f aca="false">SUMIFS(Sorties!$E$2:$E$5000,Sorties!$A$2:$A$5000,$A21,Sorties!$C$2:$C$5000,E$2,Sorties!$F$2:$F$5000,"&lt;&gt;Commande spéciale")</f>
        <v>3</v>
      </c>
      <c r="F21" s="15" t="n">
        <f aca="false">SUMIFS(Sorties!$E$2:$E$5000,Sorties!$A$2:$A$5000,$A21,Sorties!$C$2:$C$5000,F$2,Sorties!$F$2:$F$5000,"&lt;&gt;Commande spéciale")</f>
        <v>4</v>
      </c>
      <c r="G21" s="15" t="n">
        <f aca="false">SUMIFS(Sorties!$E$2:$E$5000,Sorties!$A$2:$A$5000,$A21,Sorties!$C$2:$C$5000,G$2,Sorties!$F$2:$F$5000,"&lt;&gt;Commande spéciale")</f>
        <v>0</v>
      </c>
      <c r="H21" s="15" t="n">
        <f aca="false">SUMIFS(Sorties!$E$2:$E$5000,Sorties!$A$2:$A$5000,$A21,Sorties!$C$2:$C$5000,H$2,Sorties!$F$2:$F$5000,"&lt;&gt;Commande spéciale")</f>
        <v>0</v>
      </c>
      <c r="I21" s="15" t="n">
        <f aca="false">SUMIFS(Sorties!$E$2:$E$5000,Sorties!$A$2:$A$5000,$A21,Sorties!$C$2:$C$5000,I$2,Sorties!$F$2:$F$5000,"&lt;&gt;Commande spéciale")</f>
        <v>0</v>
      </c>
      <c r="K21" s="15" t="n">
        <f aca="false">SUMIFS(Sorties!$E$2:$E$5000,Sorties!$A$2:$A$5000,$A21,Sorties!$C$2:$C$5000,K$2)</f>
        <v>19</v>
      </c>
      <c r="L21" s="15" t="n">
        <f aca="false">SUMIFS(Sorties!$E$2:$E$5000,Sorties!$A$2:$A$5000,$A21,Sorties!$C$2:$C$5000,L$2)</f>
        <v>6</v>
      </c>
      <c r="M21" s="15" t="n">
        <f aca="false">SUMIFS(Sorties!$E$2:$E$5000,Sorties!$A$2:$A$5000,$A21,Sorties!$C$2:$C$5000,M$2)</f>
        <v>3</v>
      </c>
      <c r="N21" s="15" t="n">
        <f aca="false">SUMIFS(Sorties!$E$2:$E$5000,Sorties!$A$2:$A$5000,$A21,Sorties!$C$2:$C$5000,N$2)</f>
        <v>3</v>
      </c>
      <c r="O21" s="15" t="n">
        <f aca="false">SUMIFS(Sorties!$E$2:$E$5000,Sorties!$A$2:$A$5000,$A21,Sorties!$C$2:$C$5000,O$2)</f>
        <v>4</v>
      </c>
      <c r="P21" s="15" t="n">
        <f aca="false">SUMIFS(Sorties!$E$2:$E$5000,Sorties!$A$2:$A$5000,$A21,Sorties!$C$2:$C$5000,P$2)</f>
        <v>0</v>
      </c>
      <c r="Q21" s="15" t="n">
        <f aca="false">SUMIFS(Sorties!$E$2:$E$5000,Sorties!$A$2:$A$5000,$A21,Sorties!$C$2:$C$5000,Q$2)</f>
        <v>0</v>
      </c>
      <c r="R21" s="15" t="n">
        <f aca="false">SUMIFS(Sorties!$E$2:$E$5000,Sorties!$A$2:$A$5000,$A21,Sorties!$C$2:$C$5000,R$2)</f>
        <v>0</v>
      </c>
    </row>
    <row r="22" customFormat="false" ht="15" hidden="false" customHeight="false" outlineLevel="0" collapsed="false">
      <c r="A22" s="12" t="n">
        <v>45958</v>
      </c>
      <c r="B22" s="15" t="n">
        <f aca="false">SUMIFS(Sorties!$E$2:$E$5000,Sorties!$A$2:$A$5000,$A22,Sorties!$C$2:$C$5000,B$2,Sorties!$F$2:$F$5000,"&lt;&gt;Commande spéciale")</f>
        <v>0</v>
      </c>
      <c r="C22" s="15" t="n">
        <f aca="false">SUMIFS(Sorties!$E$2:$E$5000,Sorties!$A$2:$A$5000,$A22,Sorties!$C$2:$C$5000,C$2,Sorties!$F$2:$F$5000,"&lt;&gt;Commande spéciale")</f>
        <v>5</v>
      </c>
      <c r="D22" s="15" t="n">
        <f aca="false">SUMIFS(Sorties!$E$2:$E$5000,Sorties!$A$2:$A$5000,$A22,Sorties!$C$2:$C$5000,D$2,Sorties!$F$2:$F$5000,"&lt;&gt;Commande spéciale")</f>
        <v>1</v>
      </c>
      <c r="E22" s="15" t="n">
        <f aca="false">SUMIFS(Sorties!$E$2:$E$5000,Sorties!$A$2:$A$5000,$A22,Sorties!$C$2:$C$5000,E$2,Sorties!$F$2:$F$5000,"&lt;&gt;Commande spéciale")</f>
        <v>4</v>
      </c>
      <c r="F22" s="15" t="n">
        <f aca="false">SUMIFS(Sorties!$E$2:$E$5000,Sorties!$A$2:$A$5000,$A22,Sorties!$C$2:$C$5000,F$2,Sorties!$F$2:$F$5000,"&lt;&gt;Commande spéciale")</f>
        <v>2</v>
      </c>
      <c r="G22" s="15" t="n">
        <f aca="false">SUMIFS(Sorties!$E$2:$E$5000,Sorties!$A$2:$A$5000,$A22,Sorties!$C$2:$C$5000,G$2,Sorties!$F$2:$F$5000,"&lt;&gt;Commande spéciale")</f>
        <v>0</v>
      </c>
      <c r="H22" s="15" t="n">
        <f aca="false">SUMIFS(Sorties!$E$2:$E$5000,Sorties!$A$2:$A$5000,$A22,Sorties!$C$2:$C$5000,H$2,Sorties!$F$2:$F$5000,"&lt;&gt;Commande spéciale")</f>
        <v>0</v>
      </c>
      <c r="I22" s="15" t="n">
        <f aca="false">SUMIFS(Sorties!$E$2:$E$5000,Sorties!$A$2:$A$5000,$A22,Sorties!$C$2:$C$5000,I$2,Sorties!$F$2:$F$5000,"&lt;&gt;Commande spéciale")</f>
        <v>0</v>
      </c>
      <c r="K22" s="15" t="n">
        <f aca="false">SUMIFS(Sorties!$E$2:$E$5000,Sorties!$A$2:$A$5000,$A22,Sorties!$C$2:$C$5000,K$2)</f>
        <v>0</v>
      </c>
      <c r="L22" s="15" t="n">
        <f aca="false">SUMIFS(Sorties!$E$2:$E$5000,Sorties!$A$2:$A$5000,$A22,Sorties!$C$2:$C$5000,L$2)</f>
        <v>5</v>
      </c>
      <c r="M22" s="15" t="n">
        <f aca="false">SUMIFS(Sorties!$E$2:$E$5000,Sorties!$A$2:$A$5000,$A22,Sorties!$C$2:$C$5000,M$2)</f>
        <v>1</v>
      </c>
      <c r="N22" s="15" t="n">
        <f aca="false">SUMIFS(Sorties!$E$2:$E$5000,Sorties!$A$2:$A$5000,$A22,Sorties!$C$2:$C$5000,N$2)</f>
        <v>4</v>
      </c>
      <c r="O22" s="15" t="n">
        <f aca="false">SUMIFS(Sorties!$E$2:$E$5000,Sorties!$A$2:$A$5000,$A22,Sorties!$C$2:$C$5000,O$2)</f>
        <v>2</v>
      </c>
      <c r="P22" s="15" t="n">
        <f aca="false">SUMIFS(Sorties!$E$2:$E$5000,Sorties!$A$2:$A$5000,$A22,Sorties!$C$2:$C$5000,P$2)</f>
        <v>0</v>
      </c>
      <c r="Q22" s="15" t="n">
        <f aca="false">SUMIFS(Sorties!$E$2:$E$5000,Sorties!$A$2:$A$5000,$A22,Sorties!$C$2:$C$5000,Q$2)</f>
        <v>0</v>
      </c>
      <c r="R22" s="15" t="n">
        <f aca="false">SUMIFS(Sorties!$E$2:$E$5000,Sorties!$A$2:$A$5000,$A22,Sorties!$C$2:$C$5000,R$2)</f>
        <v>0</v>
      </c>
    </row>
    <row r="23" customFormat="false" ht="15" hidden="false" customHeight="false" outlineLevel="0" collapsed="false">
      <c r="A23" s="12" t="n">
        <v>45959</v>
      </c>
      <c r="B23" s="15" t="n">
        <f aca="false">SUMIFS(Sorties!$E$2:$E$5000,Sorties!$A$2:$A$5000,$A23,Sorties!$C$2:$C$5000,B$2,Sorties!$F$2:$F$5000,"&lt;&gt;Commande spéciale")</f>
        <v>8</v>
      </c>
      <c r="C23" s="15" t="n">
        <f aca="false">SUMIFS(Sorties!$E$2:$E$5000,Sorties!$A$2:$A$5000,$A23,Sorties!$C$2:$C$5000,C$2,Sorties!$F$2:$F$5000,"&lt;&gt;Commande spéciale")</f>
        <v>0</v>
      </c>
      <c r="D23" s="15" t="n">
        <f aca="false">SUMIFS(Sorties!$E$2:$E$5000,Sorties!$A$2:$A$5000,$A23,Sorties!$C$2:$C$5000,D$2,Sorties!$F$2:$F$5000,"&lt;&gt;Commande spéciale")</f>
        <v>3</v>
      </c>
      <c r="E23" s="15" t="n">
        <f aca="false">SUMIFS(Sorties!$E$2:$E$5000,Sorties!$A$2:$A$5000,$A23,Sorties!$C$2:$C$5000,E$2,Sorties!$F$2:$F$5000,"&lt;&gt;Commande spéciale")</f>
        <v>3</v>
      </c>
      <c r="F23" s="15" t="n">
        <f aca="false">SUMIFS(Sorties!$E$2:$E$5000,Sorties!$A$2:$A$5000,$A23,Sorties!$C$2:$C$5000,F$2,Sorties!$F$2:$F$5000,"&lt;&gt;Commande spéciale")</f>
        <v>0</v>
      </c>
      <c r="G23" s="15" t="n">
        <f aca="false">SUMIFS(Sorties!$E$2:$E$5000,Sorties!$A$2:$A$5000,$A23,Sorties!$C$2:$C$5000,G$2,Sorties!$F$2:$F$5000,"&lt;&gt;Commande spéciale")</f>
        <v>0</v>
      </c>
      <c r="H23" s="15" t="n">
        <f aca="false">SUMIFS(Sorties!$E$2:$E$5000,Sorties!$A$2:$A$5000,$A23,Sorties!$C$2:$C$5000,H$2,Sorties!$F$2:$F$5000,"&lt;&gt;Commande spéciale")</f>
        <v>0</v>
      </c>
      <c r="I23" s="15" t="n">
        <f aca="false">SUMIFS(Sorties!$E$2:$E$5000,Sorties!$A$2:$A$5000,$A23,Sorties!$C$2:$C$5000,I$2,Sorties!$F$2:$F$5000,"&lt;&gt;Commande spéciale")</f>
        <v>0</v>
      </c>
      <c r="K23" s="15" t="n">
        <f aca="false">SUMIFS(Sorties!$E$2:$E$5000,Sorties!$A$2:$A$5000,$A23,Sorties!$C$2:$C$5000,K$2)</f>
        <v>8</v>
      </c>
      <c r="L23" s="15" t="n">
        <f aca="false">SUMIFS(Sorties!$E$2:$E$5000,Sorties!$A$2:$A$5000,$A23,Sorties!$C$2:$C$5000,L$2)</f>
        <v>0</v>
      </c>
      <c r="M23" s="15" t="n">
        <f aca="false">SUMIFS(Sorties!$E$2:$E$5000,Sorties!$A$2:$A$5000,$A23,Sorties!$C$2:$C$5000,M$2)</f>
        <v>3</v>
      </c>
      <c r="N23" s="15" t="n">
        <f aca="false">SUMIFS(Sorties!$E$2:$E$5000,Sorties!$A$2:$A$5000,$A23,Sorties!$C$2:$C$5000,N$2)</f>
        <v>3</v>
      </c>
      <c r="O23" s="15" t="n">
        <f aca="false">SUMIFS(Sorties!$E$2:$E$5000,Sorties!$A$2:$A$5000,$A23,Sorties!$C$2:$C$5000,O$2)</f>
        <v>0</v>
      </c>
      <c r="P23" s="15" t="n">
        <f aca="false">SUMIFS(Sorties!$E$2:$E$5000,Sorties!$A$2:$A$5000,$A23,Sorties!$C$2:$C$5000,P$2)</f>
        <v>0</v>
      </c>
      <c r="Q23" s="15" t="n">
        <f aca="false">SUMIFS(Sorties!$E$2:$E$5000,Sorties!$A$2:$A$5000,$A23,Sorties!$C$2:$C$5000,Q$2)</f>
        <v>0</v>
      </c>
      <c r="R23" s="15" t="n">
        <f aca="false">SUMIFS(Sorties!$E$2:$E$5000,Sorties!$A$2:$A$5000,$A23,Sorties!$C$2:$C$5000,R$2)</f>
        <v>0</v>
      </c>
    </row>
    <row r="24" customFormat="false" ht="15" hidden="false" customHeight="false" outlineLevel="0" collapsed="false">
      <c r="A24" s="12" t="n">
        <v>45960</v>
      </c>
      <c r="B24" s="15" t="n">
        <f aca="false">SUMIFS(Sorties!$E$2:$E$5000,Sorties!$A$2:$A$5000,$A24,Sorties!$C$2:$C$5000,B$2,Sorties!$F$2:$F$5000,"&lt;&gt;Commande spéciale")</f>
        <v>21</v>
      </c>
      <c r="C24" s="15" t="n">
        <f aca="false">SUMIFS(Sorties!$E$2:$E$5000,Sorties!$A$2:$A$5000,$A24,Sorties!$C$2:$C$5000,C$2,Sorties!$F$2:$F$5000,"&lt;&gt;Commande spéciale")</f>
        <v>6</v>
      </c>
      <c r="D24" s="15" t="n">
        <f aca="false">SUMIFS(Sorties!$E$2:$E$5000,Sorties!$A$2:$A$5000,$A24,Sorties!$C$2:$C$5000,D$2,Sorties!$F$2:$F$5000,"&lt;&gt;Commande spéciale")</f>
        <v>3</v>
      </c>
      <c r="E24" s="15" t="n">
        <f aca="false">SUMIFS(Sorties!$E$2:$E$5000,Sorties!$A$2:$A$5000,$A24,Sorties!$C$2:$C$5000,E$2,Sorties!$F$2:$F$5000,"&lt;&gt;Commande spéciale")</f>
        <v>2</v>
      </c>
      <c r="F24" s="15" t="n">
        <f aca="false">SUMIFS(Sorties!$E$2:$E$5000,Sorties!$A$2:$A$5000,$A24,Sorties!$C$2:$C$5000,F$2,Sorties!$F$2:$F$5000,"&lt;&gt;Commande spéciale")</f>
        <v>0</v>
      </c>
      <c r="G24" s="15" t="n">
        <f aca="false">SUMIFS(Sorties!$E$2:$E$5000,Sorties!$A$2:$A$5000,$A24,Sorties!$C$2:$C$5000,G$2,Sorties!$F$2:$F$5000,"&lt;&gt;Commande spéciale")</f>
        <v>0</v>
      </c>
      <c r="H24" s="15" t="n">
        <f aca="false">SUMIFS(Sorties!$E$2:$E$5000,Sorties!$A$2:$A$5000,$A24,Sorties!$C$2:$C$5000,H$2,Sorties!$F$2:$F$5000,"&lt;&gt;Commande spéciale")</f>
        <v>0</v>
      </c>
      <c r="I24" s="15" t="n">
        <f aca="false">SUMIFS(Sorties!$E$2:$E$5000,Sorties!$A$2:$A$5000,$A24,Sorties!$C$2:$C$5000,I$2,Sorties!$F$2:$F$5000,"&lt;&gt;Commande spéciale")</f>
        <v>0</v>
      </c>
      <c r="K24" s="15" t="n">
        <f aca="false">SUMIFS(Sorties!$E$2:$E$5000,Sorties!$A$2:$A$5000,$A24,Sorties!$C$2:$C$5000,K$2)</f>
        <v>21</v>
      </c>
      <c r="L24" s="15" t="n">
        <f aca="false">SUMIFS(Sorties!$E$2:$E$5000,Sorties!$A$2:$A$5000,$A24,Sorties!$C$2:$C$5000,L$2)</f>
        <v>6</v>
      </c>
      <c r="M24" s="15" t="n">
        <f aca="false">SUMIFS(Sorties!$E$2:$E$5000,Sorties!$A$2:$A$5000,$A24,Sorties!$C$2:$C$5000,M$2)</f>
        <v>3</v>
      </c>
      <c r="N24" s="15" t="n">
        <f aca="false">SUMIFS(Sorties!$E$2:$E$5000,Sorties!$A$2:$A$5000,$A24,Sorties!$C$2:$C$5000,N$2)</f>
        <v>2</v>
      </c>
      <c r="O24" s="15" t="n">
        <f aca="false">SUMIFS(Sorties!$E$2:$E$5000,Sorties!$A$2:$A$5000,$A24,Sorties!$C$2:$C$5000,O$2)</f>
        <v>0</v>
      </c>
      <c r="P24" s="15" t="n">
        <f aca="false">SUMIFS(Sorties!$E$2:$E$5000,Sorties!$A$2:$A$5000,$A24,Sorties!$C$2:$C$5000,P$2)</f>
        <v>0</v>
      </c>
      <c r="Q24" s="15" t="n">
        <f aca="false">SUMIFS(Sorties!$E$2:$E$5000,Sorties!$A$2:$A$5000,$A24,Sorties!$C$2:$C$5000,Q$2)</f>
        <v>0</v>
      </c>
      <c r="R24" s="15" t="n">
        <f aca="false">SUMIFS(Sorties!$E$2:$E$5000,Sorties!$A$2:$A$5000,$A24,Sorties!$C$2:$C$5000,R$2)</f>
        <v>0</v>
      </c>
    </row>
    <row r="25" customFormat="false" ht="15" hidden="false" customHeight="false" outlineLevel="0" collapsed="false">
      <c r="A25" s="12" t="n">
        <v>45961</v>
      </c>
      <c r="B25" s="15" t="n">
        <f aca="false">SUMIFS(Sorties!$E$2:$E$5000,Sorties!$A$2:$A$5000,$A25,Sorties!$C$2:$C$5000,B$2,Sorties!$F$2:$F$5000,"&lt;&gt;Commande spéciale")</f>
        <v>13</v>
      </c>
      <c r="C25" s="15" t="n">
        <f aca="false">SUMIFS(Sorties!$E$2:$E$5000,Sorties!$A$2:$A$5000,$A25,Sorties!$C$2:$C$5000,C$2,Sorties!$F$2:$F$5000,"&lt;&gt;Commande spéciale")</f>
        <v>9</v>
      </c>
      <c r="D25" s="15" t="n">
        <f aca="false">SUMIFS(Sorties!$E$2:$E$5000,Sorties!$A$2:$A$5000,$A25,Sorties!$C$2:$C$5000,D$2,Sorties!$F$2:$F$5000,"&lt;&gt;Commande spéciale")</f>
        <v>0</v>
      </c>
      <c r="E25" s="15" t="n">
        <f aca="false">SUMIFS(Sorties!$E$2:$E$5000,Sorties!$A$2:$A$5000,$A25,Sorties!$C$2:$C$5000,E$2,Sorties!$F$2:$F$5000,"&lt;&gt;Commande spéciale")</f>
        <v>0</v>
      </c>
      <c r="F25" s="15" t="n">
        <f aca="false">SUMIFS(Sorties!$E$2:$E$5000,Sorties!$A$2:$A$5000,$A25,Sorties!$C$2:$C$5000,F$2,Sorties!$F$2:$F$5000,"&lt;&gt;Commande spéciale")</f>
        <v>6</v>
      </c>
      <c r="G25" s="15" t="n">
        <f aca="false">SUMIFS(Sorties!$E$2:$E$5000,Sorties!$A$2:$A$5000,$A25,Sorties!$C$2:$C$5000,G$2,Sorties!$F$2:$F$5000,"&lt;&gt;Commande spéciale")</f>
        <v>0</v>
      </c>
      <c r="H25" s="15" t="n">
        <f aca="false">SUMIFS(Sorties!$E$2:$E$5000,Sorties!$A$2:$A$5000,$A25,Sorties!$C$2:$C$5000,H$2,Sorties!$F$2:$F$5000,"&lt;&gt;Commande spéciale")</f>
        <v>0</v>
      </c>
      <c r="I25" s="15" t="n">
        <f aca="false">SUMIFS(Sorties!$E$2:$E$5000,Sorties!$A$2:$A$5000,$A25,Sorties!$C$2:$C$5000,I$2,Sorties!$F$2:$F$5000,"&lt;&gt;Commande spéciale")</f>
        <v>0</v>
      </c>
      <c r="K25" s="15" t="n">
        <f aca="false">SUMIFS(Sorties!$E$2:$E$5000,Sorties!$A$2:$A$5000,$A25,Sorties!$C$2:$C$5000,K$2)</f>
        <v>13</v>
      </c>
      <c r="L25" s="15" t="n">
        <f aca="false">SUMIFS(Sorties!$E$2:$E$5000,Sorties!$A$2:$A$5000,$A25,Sorties!$C$2:$C$5000,L$2)</f>
        <v>9</v>
      </c>
      <c r="M25" s="15" t="n">
        <f aca="false">SUMIFS(Sorties!$E$2:$E$5000,Sorties!$A$2:$A$5000,$A25,Sorties!$C$2:$C$5000,M$2)</f>
        <v>0</v>
      </c>
      <c r="N25" s="15" t="n">
        <f aca="false">SUMIFS(Sorties!$E$2:$E$5000,Sorties!$A$2:$A$5000,$A25,Sorties!$C$2:$C$5000,N$2)</f>
        <v>0</v>
      </c>
      <c r="O25" s="15" t="n">
        <f aca="false">SUMIFS(Sorties!$E$2:$E$5000,Sorties!$A$2:$A$5000,$A25,Sorties!$C$2:$C$5000,O$2)</f>
        <v>6</v>
      </c>
      <c r="P25" s="15" t="n">
        <f aca="false">SUMIFS(Sorties!$E$2:$E$5000,Sorties!$A$2:$A$5000,$A25,Sorties!$C$2:$C$5000,P$2)</f>
        <v>0</v>
      </c>
      <c r="Q25" s="15" t="n">
        <f aca="false">SUMIFS(Sorties!$E$2:$E$5000,Sorties!$A$2:$A$5000,$A25,Sorties!$C$2:$C$5000,Q$2)</f>
        <v>0</v>
      </c>
      <c r="R25" s="15" t="n">
        <f aca="false">SUMIFS(Sorties!$E$2:$E$5000,Sorties!$A$2:$A$5000,$A25,Sorties!$C$2:$C$5000,R$2)</f>
        <v>0</v>
      </c>
    </row>
    <row r="26" customFormat="false" ht="15" hidden="false" customHeight="false" outlineLevel="0" collapsed="false">
      <c r="A26" s="12" t="n">
        <v>45964</v>
      </c>
      <c r="B26" s="15" t="n">
        <f aca="false">SUMIFS(Sorties!$E$2:$E$5000,Sorties!$A$2:$A$5000,$A26,Sorties!$C$2:$C$5000,B$2,Sorties!$F$2:$F$5000,"&lt;&gt;Commande spéciale")</f>
        <v>10</v>
      </c>
      <c r="C26" s="15" t="n">
        <f aca="false">SUMIFS(Sorties!$E$2:$E$5000,Sorties!$A$2:$A$5000,$A26,Sorties!$C$2:$C$5000,C$2,Sorties!$F$2:$F$5000,"&lt;&gt;Commande spéciale")</f>
        <v>8</v>
      </c>
      <c r="D26" s="15" t="n">
        <f aca="false">SUMIFS(Sorties!$E$2:$E$5000,Sorties!$A$2:$A$5000,$A26,Sorties!$C$2:$C$5000,D$2,Sorties!$F$2:$F$5000,"&lt;&gt;Commande spéciale")</f>
        <v>7</v>
      </c>
      <c r="E26" s="15" t="n">
        <f aca="false">SUMIFS(Sorties!$E$2:$E$5000,Sorties!$A$2:$A$5000,$A26,Sorties!$C$2:$C$5000,E$2,Sorties!$F$2:$F$5000,"&lt;&gt;Commande spéciale")</f>
        <v>3</v>
      </c>
      <c r="F26" s="15" t="n">
        <f aca="false">SUMIFS(Sorties!$E$2:$E$5000,Sorties!$A$2:$A$5000,$A26,Sorties!$C$2:$C$5000,F$2,Sorties!$F$2:$F$5000,"&lt;&gt;Commande spéciale")</f>
        <v>2</v>
      </c>
      <c r="G26" s="15" t="n">
        <f aca="false">SUMIFS(Sorties!$E$2:$E$5000,Sorties!$A$2:$A$5000,$A26,Sorties!$C$2:$C$5000,G$2,Sorties!$F$2:$F$5000,"&lt;&gt;Commande spéciale")</f>
        <v>0</v>
      </c>
      <c r="H26" s="15" t="n">
        <f aca="false">SUMIFS(Sorties!$E$2:$E$5000,Sorties!$A$2:$A$5000,$A26,Sorties!$C$2:$C$5000,H$2,Sorties!$F$2:$F$5000,"&lt;&gt;Commande spéciale")</f>
        <v>0</v>
      </c>
      <c r="I26" s="15" t="n">
        <f aca="false">SUMIFS(Sorties!$E$2:$E$5000,Sorties!$A$2:$A$5000,$A26,Sorties!$C$2:$C$5000,I$2,Sorties!$F$2:$F$5000,"&lt;&gt;Commande spéciale")</f>
        <v>0</v>
      </c>
      <c r="K26" s="15" t="n">
        <f aca="false">SUMIFS(Sorties!$E$2:$E$5000,Sorties!$A$2:$A$5000,$A26,Sorties!$C$2:$C$5000,K$2)</f>
        <v>10</v>
      </c>
      <c r="L26" s="15" t="n">
        <f aca="false">SUMIFS(Sorties!$E$2:$E$5000,Sorties!$A$2:$A$5000,$A26,Sorties!$C$2:$C$5000,L$2)</f>
        <v>8</v>
      </c>
      <c r="M26" s="15" t="n">
        <f aca="false">SUMIFS(Sorties!$E$2:$E$5000,Sorties!$A$2:$A$5000,$A26,Sorties!$C$2:$C$5000,M$2)</f>
        <v>7</v>
      </c>
      <c r="N26" s="15" t="n">
        <f aca="false">SUMIFS(Sorties!$E$2:$E$5000,Sorties!$A$2:$A$5000,$A26,Sorties!$C$2:$C$5000,N$2)</f>
        <v>3</v>
      </c>
      <c r="O26" s="15" t="n">
        <f aca="false">SUMIFS(Sorties!$E$2:$E$5000,Sorties!$A$2:$A$5000,$A26,Sorties!$C$2:$C$5000,O$2)</f>
        <v>2</v>
      </c>
      <c r="P26" s="15" t="n">
        <f aca="false">SUMIFS(Sorties!$E$2:$E$5000,Sorties!$A$2:$A$5000,$A26,Sorties!$C$2:$C$5000,P$2)</f>
        <v>0</v>
      </c>
      <c r="Q26" s="15" t="n">
        <f aca="false">SUMIFS(Sorties!$E$2:$E$5000,Sorties!$A$2:$A$5000,$A26,Sorties!$C$2:$C$5000,Q$2)</f>
        <v>0</v>
      </c>
      <c r="R26" s="15" t="n">
        <f aca="false">SUMIFS(Sorties!$E$2:$E$5000,Sorties!$A$2:$A$5000,$A26,Sorties!$C$2:$C$5000,R$2)</f>
        <v>0</v>
      </c>
    </row>
    <row r="27" customFormat="false" ht="15" hidden="false" customHeight="false" outlineLevel="0" collapsed="false">
      <c r="A27" s="12" t="n">
        <v>45965</v>
      </c>
      <c r="B27" s="15" t="n">
        <f aca="false">SUMIFS(Sorties!$E$2:$E$5000,Sorties!$A$2:$A$5000,$A27,Sorties!$C$2:$C$5000,B$2,Sorties!$F$2:$F$5000,"&lt;&gt;Commande spéciale")</f>
        <v>9</v>
      </c>
      <c r="C27" s="15" t="n">
        <f aca="false">SUMIFS(Sorties!$E$2:$E$5000,Sorties!$A$2:$A$5000,$A27,Sorties!$C$2:$C$5000,C$2,Sorties!$F$2:$F$5000,"&lt;&gt;Commande spéciale")</f>
        <v>0</v>
      </c>
      <c r="D27" s="15" t="n">
        <f aca="false">SUMIFS(Sorties!$E$2:$E$5000,Sorties!$A$2:$A$5000,$A27,Sorties!$C$2:$C$5000,D$2,Sorties!$F$2:$F$5000,"&lt;&gt;Commande spéciale")</f>
        <v>0</v>
      </c>
      <c r="E27" s="15" t="n">
        <f aca="false">SUMIFS(Sorties!$E$2:$E$5000,Sorties!$A$2:$A$5000,$A27,Sorties!$C$2:$C$5000,E$2,Sorties!$F$2:$F$5000,"&lt;&gt;Commande spéciale")</f>
        <v>1</v>
      </c>
      <c r="F27" s="15" t="n">
        <f aca="false">SUMIFS(Sorties!$E$2:$E$5000,Sorties!$A$2:$A$5000,$A27,Sorties!$C$2:$C$5000,F$2,Sorties!$F$2:$F$5000,"&lt;&gt;Commande spéciale")</f>
        <v>0</v>
      </c>
      <c r="G27" s="15" t="n">
        <f aca="false">SUMIFS(Sorties!$E$2:$E$5000,Sorties!$A$2:$A$5000,$A27,Sorties!$C$2:$C$5000,G$2,Sorties!$F$2:$F$5000,"&lt;&gt;Commande spéciale")</f>
        <v>0</v>
      </c>
      <c r="H27" s="15" t="n">
        <f aca="false">SUMIFS(Sorties!$E$2:$E$5000,Sorties!$A$2:$A$5000,$A27,Sorties!$C$2:$C$5000,H$2,Sorties!$F$2:$F$5000,"&lt;&gt;Commande spéciale")</f>
        <v>2</v>
      </c>
      <c r="I27" s="15" t="n">
        <f aca="false">SUMIFS(Sorties!$E$2:$E$5000,Sorties!$A$2:$A$5000,$A27,Sorties!$C$2:$C$5000,I$2,Sorties!$F$2:$F$5000,"&lt;&gt;Commande spéciale")</f>
        <v>0</v>
      </c>
      <c r="K27" s="15" t="n">
        <f aca="false">SUMIFS(Sorties!$E$2:$E$5000,Sorties!$A$2:$A$5000,$A27,Sorties!$C$2:$C$5000,K$2)</f>
        <v>9</v>
      </c>
      <c r="L27" s="15" t="n">
        <f aca="false">SUMIFS(Sorties!$E$2:$E$5000,Sorties!$A$2:$A$5000,$A27,Sorties!$C$2:$C$5000,L$2)</f>
        <v>0</v>
      </c>
      <c r="M27" s="15" t="n">
        <f aca="false">SUMIFS(Sorties!$E$2:$E$5000,Sorties!$A$2:$A$5000,$A27,Sorties!$C$2:$C$5000,M$2)</f>
        <v>0</v>
      </c>
      <c r="N27" s="15" t="n">
        <f aca="false">SUMIFS(Sorties!$E$2:$E$5000,Sorties!$A$2:$A$5000,$A27,Sorties!$C$2:$C$5000,N$2)</f>
        <v>1</v>
      </c>
      <c r="O27" s="15" t="n">
        <f aca="false">SUMIFS(Sorties!$E$2:$E$5000,Sorties!$A$2:$A$5000,$A27,Sorties!$C$2:$C$5000,O$2)</f>
        <v>0</v>
      </c>
      <c r="P27" s="15" t="n">
        <f aca="false">SUMIFS(Sorties!$E$2:$E$5000,Sorties!$A$2:$A$5000,$A27,Sorties!$C$2:$C$5000,P$2)</f>
        <v>0</v>
      </c>
      <c r="Q27" s="15" t="n">
        <f aca="false">SUMIFS(Sorties!$E$2:$E$5000,Sorties!$A$2:$A$5000,$A27,Sorties!$C$2:$C$5000,Q$2)</f>
        <v>2</v>
      </c>
      <c r="R27" s="15" t="n">
        <f aca="false">SUMIFS(Sorties!$E$2:$E$5000,Sorties!$A$2:$A$5000,$A27,Sorties!$C$2:$C$5000,R$2)</f>
        <v>0</v>
      </c>
    </row>
    <row r="28" customFormat="false" ht="15" hidden="false" customHeight="false" outlineLevel="0" collapsed="false">
      <c r="A28" s="12" t="n">
        <v>45966</v>
      </c>
      <c r="B28" s="15" t="n">
        <f aca="false">SUMIFS(Sorties!$E$2:$E$5000,Sorties!$A$2:$A$5000,$A28,Sorties!$C$2:$C$5000,B$2,Sorties!$F$2:$F$5000,"&lt;&gt;Commande spéciale")</f>
        <v>22</v>
      </c>
      <c r="C28" s="15" t="n">
        <f aca="false">SUMIFS(Sorties!$E$2:$E$5000,Sorties!$A$2:$A$5000,$A28,Sorties!$C$2:$C$5000,C$2,Sorties!$F$2:$F$5000,"&lt;&gt;Commande spéciale")</f>
        <v>0</v>
      </c>
      <c r="D28" s="15" t="n">
        <f aca="false">SUMIFS(Sorties!$E$2:$E$5000,Sorties!$A$2:$A$5000,$A28,Sorties!$C$2:$C$5000,D$2,Sorties!$F$2:$F$5000,"&lt;&gt;Commande spéciale")</f>
        <v>6</v>
      </c>
      <c r="E28" s="15" t="n">
        <f aca="false">SUMIFS(Sorties!$E$2:$E$5000,Sorties!$A$2:$A$5000,$A28,Sorties!$C$2:$C$5000,E$2,Sorties!$F$2:$F$5000,"&lt;&gt;Commande spéciale")</f>
        <v>0</v>
      </c>
      <c r="F28" s="15" t="n">
        <f aca="false">SUMIFS(Sorties!$E$2:$E$5000,Sorties!$A$2:$A$5000,$A28,Sorties!$C$2:$C$5000,F$2,Sorties!$F$2:$F$5000,"&lt;&gt;Commande spéciale")</f>
        <v>0</v>
      </c>
      <c r="G28" s="15" t="n">
        <f aca="false">SUMIFS(Sorties!$E$2:$E$5000,Sorties!$A$2:$A$5000,$A28,Sorties!$C$2:$C$5000,G$2,Sorties!$F$2:$F$5000,"&lt;&gt;Commande spéciale")</f>
        <v>0</v>
      </c>
      <c r="H28" s="15" t="n">
        <f aca="false">SUMIFS(Sorties!$E$2:$E$5000,Sorties!$A$2:$A$5000,$A28,Sorties!$C$2:$C$5000,H$2,Sorties!$F$2:$F$5000,"&lt;&gt;Commande spéciale")</f>
        <v>0</v>
      </c>
      <c r="I28" s="15" t="n">
        <f aca="false">SUMIFS(Sorties!$E$2:$E$5000,Sorties!$A$2:$A$5000,$A28,Sorties!$C$2:$C$5000,I$2,Sorties!$F$2:$F$5000,"&lt;&gt;Commande spéciale")</f>
        <v>0</v>
      </c>
      <c r="K28" s="15" t="n">
        <f aca="false">SUMIFS(Sorties!$E$2:$E$5000,Sorties!$A$2:$A$5000,$A28,Sorties!$C$2:$C$5000,K$2)</f>
        <v>22</v>
      </c>
      <c r="L28" s="15" t="n">
        <f aca="false">SUMIFS(Sorties!$E$2:$E$5000,Sorties!$A$2:$A$5000,$A28,Sorties!$C$2:$C$5000,L$2)</f>
        <v>0</v>
      </c>
      <c r="M28" s="15" t="n">
        <f aca="false">SUMIFS(Sorties!$E$2:$E$5000,Sorties!$A$2:$A$5000,$A28,Sorties!$C$2:$C$5000,M$2)</f>
        <v>6</v>
      </c>
      <c r="N28" s="15" t="n">
        <f aca="false">SUMIFS(Sorties!$E$2:$E$5000,Sorties!$A$2:$A$5000,$A28,Sorties!$C$2:$C$5000,N$2)</f>
        <v>0</v>
      </c>
      <c r="O28" s="15" t="n">
        <f aca="false">SUMIFS(Sorties!$E$2:$E$5000,Sorties!$A$2:$A$5000,$A28,Sorties!$C$2:$C$5000,O$2)</f>
        <v>0</v>
      </c>
      <c r="P28" s="15" t="n">
        <f aca="false">SUMIFS(Sorties!$E$2:$E$5000,Sorties!$A$2:$A$5000,$A28,Sorties!$C$2:$C$5000,P$2)</f>
        <v>0</v>
      </c>
      <c r="Q28" s="15" t="n">
        <f aca="false">SUMIFS(Sorties!$E$2:$E$5000,Sorties!$A$2:$A$5000,$A28,Sorties!$C$2:$C$5000,Q$2)</f>
        <v>0</v>
      </c>
      <c r="R28" s="15" t="n">
        <f aca="false">SUMIFS(Sorties!$E$2:$E$5000,Sorties!$A$2:$A$5000,$A28,Sorties!$C$2:$C$5000,R$2)</f>
        <v>0</v>
      </c>
    </row>
    <row r="29" customFormat="false" ht="15" hidden="false" customHeight="false" outlineLevel="0" collapsed="false">
      <c r="A29" s="12" t="n">
        <v>45967</v>
      </c>
      <c r="B29" s="15" t="n">
        <f aca="false">SUMIFS(Sorties!$E$2:$E$5000,Sorties!$A$2:$A$5000,$A29,Sorties!$C$2:$C$5000,B$2,Sorties!$F$2:$F$5000,"&lt;&gt;Commande spéciale")</f>
        <v>5</v>
      </c>
      <c r="C29" s="15" t="n">
        <f aca="false">SUMIFS(Sorties!$E$2:$E$5000,Sorties!$A$2:$A$5000,$A29,Sorties!$C$2:$C$5000,C$2,Sorties!$F$2:$F$5000,"&lt;&gt;Commande spéciale")</f>
        <v>8</v>
      </c>
      <c r="D29" s="15" t="n">
        <f aca="false">SUMIFS(Sorties!$E$2:$E$5000,Sorties!$A$2:$A$5000,$A29,Sorties!$C$2:$C$5000,D$2,Sorties!$F$2:$F$5000,"&lt;&gt;Commande spéciale")</f>
        <v>5</v>
      </c>
      <c r="E29" s="15" t="n">
        <f aca="false">SUMIFS(Sorties!$E$2:$E$5000,Sorties!$A$2:$A$5000,$A29,Sorties!$C$2:$C$5000,E$2,Sorties!$F$2:$F$5000,"&lt;&gt;Commande spéciale")</f>
        <v>3</v>
      </c>
      <c r="F29" s="15" t="n">
        <f aca="false">SUMIFS(Sorties!$E$2:$E$5000,Sorties!$A$2:$A$5000,$A29,Sorties!$C$2:$C$5000,F$2,Sorties!$F$2:$F$5000,"&lt;&gt;Commande spéciale")</f>
        <v>0</v>
      </c>
      <c r="G29" s="15" t="n">
        <f aca="false">SUMIFS(Sorties!$E$2:$E$5000,Sorties!$A$2:$A$5000,$A29,Sorties!$C$2:$C$5000,G$2,Sorties!$F$2:$F$5000,"&lt;&gt;Commande spéciale")</f>
        <v>0</v>
      </c>
      <c r="H29" s="15" t="n">
        <f aca="false">SUMIFS(Sorties!$E$2:$E$5000,Sorties!$A$2:$A$5000,$A29,Sorties!$C$2:$C$5000,H$2,Sorties!$F$2:$F$5000,"&lt;&gt;Commande spéciale")</f>
        <v>0</v>
      </c>
      <c r="I29" s="15" t="n">
        <f aca="false">SUMIFS(Sorties!$E$2:$E$5000,Sorties!$A$2:$A$5000,$A29,Sorties!$C$2:$C$5000,I$2,Sorties!$F$2:$F$5000,"&lt;&gt;Commande spéciale")</f>
        <v>0</v>
      </c>
      <c r="K29" s="15" t="n">
        <f aca="false">SUMIFS(Sorties!$E$2:$E$5000,Sorties!$A$2:$A$5000,$A29,Sorties!$C$2:$C$5000,K$2)</f>
        <v>5</v>
      </c>
      <c r="L29" s="15" t="n">
        <f aca="false">SUMIFS(Sorties!$E$2:$E$5000,Sorties!$A$2:$A$5000,$A29,Sorties!$C$2:$C$5000,L$2)</f>
        <v>8</v>
      </c>
      <c r="M29" s="15" t="n">
        <f aca="false">SUMIFS(Sorties!$E$2:$E$5000,Sorties!$A$2:$A$5000,$A29,Sorties!$C$2:$C$5000,M$2)</f>
        <v>5</v>
      </c>
      <c r="N29" s="15" t="n">
        <f aca="false">SUMIFS(Sorties!$E$2:$E$5000,Sorties!$A$2:$A$5000,$A29,Sorties!$C$2:$C$5000,N$2)</f>
        <v>3</v>
      </c>
      <c r="O29" s="15" t="n">
        <f aca="false">SUMIFS(Sorties!$E$2:$E$5000,Sorties!$A$2:$A$5000,$A29,Sorties!$C$2:$C$5000,O$2)</f>
        <v>0</v>
      </c>
      <c r="P29" s="15" t="n">
        <f aca="false">SUMIFS(Sorties!$E$2:$E$5000,Sorties!$A$2:$A$5000,$A29,Sorties!$C$2:$C$5000,P$2)</f>
        <v>0</v>
      </c>
      <c r="Q29" s="15" t="n">
        <f aca="false">SUMIFS(Sorties!$E$2:$E$5000,Sorties!$A$2:$A$5000,$A29,Sorties!$C$2:$C$5000,Q$2)</f>
        <v>0</v>
      </c>
      <c r="R29" s="15" t="n">
        <f aca="false">SUMIFS(Sorties!$E$2:$E$5000,Sorties!$A$2:$A$5000,$A29,Sorties!$C$2:$C$5000,R$2)</f>
        <v>0</v>
      </c>
    </row>
    <row r="30" customFormat="false" ht="15" hidden="false" customHeight="false" outlineLevel="0" collapsed="false">
      <c r="A30" s="12" t="n">
        <v>45968</v>
      </c>
      <c r="B30" s="15" t="n">
        <f aca="false">SUMIFS(Sorties!$E$2:$E$5000,Sorties!$A$2:$A$5000,$A30,Sorties!$C$2:$C$5000,B$2,Sorties!$F$2:$F$5000,"&lt;&gt;Commande spéciale")</f>
        <v>12</v>
      </c>
      <c r="C30" s="15" t="n">
        <f aca="false">SUMIFS(Sorties!$E$2:$E$5000,Sorties!$A$2:$A$5000,$A30,Sorties!$C$2:$C$5000,C$2,Sorties!$F$2:$F$5000,"&lt;&gt;Commande spéciale")</f>
        <v>6</v>
      </c>
      <c r="D30" s="15" t="n">
        <f aca="false">SUMIFS(Sorties!$E$2:$E$5000,Sorties!$A$2:$A$5000,$A30,Sorties!$C$2:$C$5000,D$2,Sorties!$F$2:$F$5000,"&lt;&gt;Commande spéciale")</f>
        <v>2</v>
      </c>
      <c r="E30" s="15" t="n">
        <f aca="false">SUMIFS(Sorties!$E$2:$E$5000,Sorties!$A$2:$A$5000,$A30,Sorties!$C$2:$C$5000,E$2,Sorties!$F$2:$F$5000,"&lt;&gt;Commande spéciale")</f>
        <v>0</v>
      </c>
      <c r="F30" s="15" t="n">
        <f aca="false">SUMIFS(Sorties!$E$2:$E$5000,Sorties!$A$2:$A$5000,$A30,Sorties!$C$2:$C$5000,F$2,Sorties!$F$2:$F$5000,"&lt;&gt;Commande spéciale")</f>
        <v>0</v>
      </c>
      <c r="G30" s="15" t="n">
        <f aca="false">SUMIFS(Sorties!$E$2:$E$5000,Sorties!$A$2:$A$5000,$A30,Sorties!$C$2:$C$5000,G$2,Sorties!$F$2:$F$5000,"&lt;&gt;Commande spéciale")</f>
        <v>0</v>
      </c>
      <c r="H30" s="15" t="n">
        <f aca="false">SUMIFS(Sorties!$E$2:$E$5000,Sorties!$A$2:$A$5000,$A30,Sorties!$C$2:$C$5000,H$2,Sorties!$F$2:$F$5000,"&lt;&gt;Commande spéciale")</f>
        <v>0</v>
      </c>
      <c r="I30" s="15" t="n">
        <f aca="false">SUMIFS(Sorties!$E$2:$E$5000,Sorties!$A$2:$A$5000,$A30,Sorties!$C$2:$C$5000,I$2,Sorties!$F$2:$F$5000,"&lt;&gt;Commande spéciale")</f>
        <v>0</v>
      </c>
      <c r="K30" s="15" t="n">
        <f aca="false">SUMIFS(Sorties!$E$2:$E$5000,Sorties!$A$2:$A$5000,$A30,Sorties!$C$2:$C$5000,K$2)</f>
        <v>12</v>
      </c>
      <c r="L30" s="15" t="n">
        <f aca="false">SUMIFS(Sorties!$E$2:$E$5000,Sorties!$A$2:$A$5000,$A30,Sorties!$C$2:$C$5000,L$2)</f>
        <v>6</v>
      </c>
      <c r="M30" s="15" t="n">
        <f aca="false">SUMIFS(Sorties!$E$2:$E$5000,Sorties!$A$2:$A$5000,$A30,Sorties!$C$2:$C$5000,M$2)</f>
        <v>2</v>
      </c>
      <c r="N30" s="15" t="n">
        <f aca="false">SUMIFS(Sorties!$E$2:$E$5000,Sorties!$A$2:$A$5000,$A30,Sorties!$C$2:$C$5000,N$2)</f>
        <v>0</v>
      </c>
      <c r="O30" s="15" t="n">
        <f aca="false">SUMIFS(Sorties!$E$2:$E$5000,Sorties!$A$2:$A$5000,$A30,Sorties!$C$2:$C$5000,O$2)</f>
        <v>0</v>
      </c>
      <c r="P30" s="15" t="n">
        <f aca="false">SUMIFS(Sorties!$E$2:$E$5000,Sorties!$A$2:$A$5000,$A30,Sorties!$C$2:$C$5000,P$2)</f>
        <v>0</v>
      </c>
      <c r="Q30" s="15" t="n">
        <f aca="false">SUMIFS(Sorties!$E$2:$E$5000,Sorties!$A$2:$A$5000,$A30,Sorties!$C$2:$C$5000,Q$2)</f>
        <v>0</v>
      </c>
      <c r="R30" s="15" t="n">
        <f aca="false">SUMIFS(Sorties!$E$2:$E$5000,Sorties!$A$2:$A$5000,$A30,Sorties!$C$2:$C$5000,R$2)</f>
        <v>0</v>
      </c>
    </row>
    <row r="31" customFormat="false" ht="15" hidden="false" customHeight="false" outlineLevel="0" collapsed="false">
      <c r="A31" s="12" t="n">
        <v>45971</v>
      </c>
      <c r="B31" s="15" t="n">
        <f aca="false">SUMIFS(Sorties!$E$2:$E$5000,Sorties!$A$2:$A$5000,$A31,Sorties!$C$2:$C$5000,B$2,Sorties!$F$2:$F$5000,"&lt;&gt;Commande spéciale")</f>
        <v>5</v>
      </c>
      <c r="C31" s="15" t="n">
        <f aca="false">SUMIFS(Sorties!$E$2:$E$5000,Sorties!$A$2:$A$5000,$A31,Sorties!$C$2:$C$5000,C$2,Sorties!$F$2:$F$5000,"&lt;&gt;Commande spéciale")</f>
        <v>6</v>
      </c>
      <c r="D31" s="15" t="n">
        <f aca="false">SUMIFS(Sorties!$E$2:$E$5000,Sorties!$A$2:$A$5000,$A31,Sorties!$C$2:$C$5000,D$2,Sorties!$F$2:$F$5000,"&lt;&gt;Commande spéciale")</f>
        <v>5</v>
      </c>
      <c r="E31" s="15" t="n">
        <f aca="false">SUMIFS(Sorties!$E$2:$E$5000,Sorties!$A$2:$A$5000,$A31,Sorties!$C$2:$C$5000,E$2,Sorties!$F$2:$F$5000,"&lt;&gt;Commande spéciale")</f>
        <v>0</v>
      </c>
      <c r="F31" s="15" t="n">
        <f aca="false">SUMIFS(Sorties!$E$2:$E$5000,Sorties!$A$2:$A$5000,$A31,Sorties!$C$2:$C$5000,F$2,Sorties!$F$2:$F$5000,"&lt;&gt;Commande spéciale")</f>
        <v>4</v>
      </c>
      <c r="G31" s="15" t="n">
        <f aca="false">SUMIFS(Sorties!$E$2:$E$5000,Sorties!$A$2:$A$5000,$A31,Sorties!$C$2:$C$5000,G$2,Sorties!$F$2:$F$5000,"&lt;&gt;Commande spéciale")</f>
        <v>0</v>
      </c>
      <c r="H31" s="15" t="n">
        <f aca="false">SUMIFS(Sorties!$E$2:$E$5000,Sorties!$A$2:$A$5000,$A31,Sorties!$C$2:$C$5000,H$2,Sorties!$F$2:$F$5000,"&lt;&gt;Commande spéciale")</f>
        <v>0</v>
      </c>
      <c r="I31" s="15" t="n">
        <f aca="false">SUMIFS(Sorties!$E$2:$E$5000,Sorties!$A$2:$A$5000,$A31,Sorties!$C$2:$C$5000,I$2,Sorties!$F$2:$F$5000,"&lt;&gt;Commande spéciale")</f>
        <v>0</v>
      </c>
      <c r="K31" s="15" t="n">
        <f aca="false">SUMIFS(Sorties!$E$2:$E$5000,Sorties!$A$2:$A$5000,$A31,Sorties!$C$2:$C$5000,K$2)</f>
        <v>5</v>
      </c>
      <c r="L31" s="15" t="n">
        <f aca="false">SUMIFS(Sorties!$E$2:$E$5000,Sorties!$A$2:$A$5000,$A31,Sorties!$C$2:$C$5000,L$2)</f>
        <v>6</v>
      </c>
      <c r="M31" s="15" t="n">
        <f aca="false">SUMIFS(Sorties!$E$2:$E$5000,Sorties!$A$2:$A$5000,$A31,Sorties!$C$2:$C$5000,M$2)</f>
        <v>5</v>
      </c>
      <c r="N31" s="15" t="n">
        <f aca="false">SUMIFS(Sorties!$E$2:$E$5000,Sorties!$A$2:$A$5000,$A31,Sorties!$C$2:$C$5000,N$2)</f>
        <v>0</v>
      </c>
      <c r="O31" s="15" t="n">
        <f aca="false">SUMIFS(Sorties!$E$2:$E$5000,Sorties!$A$2:$A$5000,$A31,Sorties!$C$2:$C$5000,O$2)</f>
        <v>4</v>
      </c>
      <c r="P31" s="15" t="n">
        <f aca="false">SUMIFS(Sorties!$E$2:$E$5000,Sorties!$A$2:$A$5000,$A31,Sorties!$C$2:$C$5000,P$2)</f>
        <v>0</v>
      </c>
      <c r="Q31" s="15" t="n">
        <f aca="false">SUMIFS(Sorties!$E$2:$E$5000,Sorties!$A$2:$A$5000,$A31,Sorties!$C$2:$C$5000,Q$2)</f>
        <v>0</v>
      </c>
      <c r="R31" s="15" t="n">
        <f aca="false">SUMIFS(Sorties!$E$2:$E$5000,Sorties!$A$2:$A$5000,$A31,Sorties!$C$2:$C$5000,R$2)</f>
        <v>0</v>
      </c>
    </row>
    <row r="32" customFormat="false" ht="15" hidden="false" customHeight="false" outlineLevel="0" collapsed="false">
      <c r="A32" s="12" t="n">
        <v>45973</v>
      </c>
      <c r="B32" s="15" t="n">
        <f aca="false">SUMIFS(Sorties!$E$2:$E$5000,Sorties!$A$2:$A$5000,$A32,Sorties!$C$2:$C$5000,B$2,Sorties!$F$2:$F$5000,"&lt;&gt;Commande spéciale")</f>
        <v>18</v>
      </c>
      <c r="C32" s="15" t="n">
        <f aca="false">SUMIFS(Sorties!$E$2:$E$5000,Sorties!$A$2:$A$5000,$A32,Sorties!$C$2:$C$5000,C$2,Sorties!$F$2:$F$5000,"&lt;&gt;Commande spéciale")</f>
        <v>5</v>
      </c>
      <c r="D32" s="15" t="n">
        <f aca="false">SUMIFS(Sorties!$E$2:$E$5000,Sorties!$A$2:$A$5000,$A32,Sorties!$C$2:$C$5000,D$2,Sorties!$F$2:$F$5000,"&lt;&gt;Commande spéciale")</f>
        <v>5</v>
      </c>
      <c r="E32" s="15" t="n">
        <f aca="false">SUMIFS(Sorties!$E$2:$E$5000,Sorties!$A$2:$A$5000,$A32,Sorties!$C$2:$C$5000,E$2,Sorties!$F$2:$F$5000,"&lt;&gt;Commande spéciale")</f>
        <v>2</v>
      </c>
      <c r="F32" s="15" t="n">
        <f aca="false">SUMIFS(Sorties!$E$2:$E$5000,Sorties!$A$2:$A$5000,$A32,Sorties!$C$2:$C$5000,F$2,Sorties!$F$2:$F$5000,"&lt;&gt;Commande spéciale")</f>
        <v>0</v>
      </c>
      <c r="G32" s="15" t="n">
        <f aca="false">SUMIFS(Sorties!$E$2:$E$5000,Sorties!$A$2:$A$5000,$A32,Sorties!$C$2:$C$5000,G$2,Sorties!$F$2:$F$5000,"&lt;&gt;Commande spéciale")</f>
        <v>0</v>
      </c>
      <c r="H32" s="15" t="n">
        <f aca="false">SUMIFS(Sorties!$E$2:$E$5000,Sorties!$A$2:$A$5000,$A32,Sorties!$C$2:$C$5000,H$2,Sorties!$F$2:$F$5000,"&lt;&gt;Commande spéciale")</f>
        <v>0</v>
      </c>
      <c r="I32" s="15" t="n">
        <f aca="false">SUMIFS(Sorties!$E$2:$E$5000,Sorties!$A$2:$A$5000,$A32,Sorties!$C$2:$C$5000,I$2,Sorties!$F$2:$F$5000,"&lt;&gt;Commande spéciale")</f>
        <v>0</v>
      </c>
      <c r="K32" s="15" t="n">
        <f aca="false">SUMIFS(Sorties!$E$2:$E$5000,Sorties!$A$2:$A$5000,$A32,Sorties!$C$2:$C$5000,K$2)</f>
        <v>18</v>
      </c>
      <c r="L32" s="15" t="n">
        <f aca="false">SUMIFS(Sorties!$E$2:$E$5000,Sorties!$A$2:$A$5000,$A32,Sorties!$C$2:$C$5000,L$2)</f>
        <v>5</v>
      </c>
      <c r="M32" s="15" t="n">
        <f aca="false">SUMIFS(Sorties!$E$2:$E$5000,Sorties!$A$2:$A$5000,$A32,Sorties!$C$2:$C$5000,M$2)</f>
        <v>5</v>
      </c>
      <c r="N32" s="15" t="n">
        <f aca="false">SUMIFS(Sorties!$E$2:$E$5000,Sorties!$A$2:$A$5000,$A32,Sorties!$C$2:$C$5000,N$2)</f>
        <v>2</v>
      </c>
      <c r="O32" s="15" t="n">
        <f aca="false">SUMIFS(Sorties!$E$2:$E$5000,Sorties!$A$2:$A$5000,$A32,Sorties!$C$2:$C$5000,O$2)</f>
        <v>0</v>
      </c>
      <c r="P32" s="15" t="n">
        <f aca="false">SUMIFS(Sorties!$E$2:$E$5000,Sorties!$A$2:$A$5000,$A32,Sorties!$C$2:$C$5000,P$2)</f>
        <v>0</v>
      </c>
      <c r="Q32" s="15" t="n">
        <f aca="false">SUMIFS(Sorties!$E$2:$E$5000,Sorties!$A$2:$A$5000,$A32,Sorties!$C$2:$C$5000,Q$2)</f>
        <v>0</v>
      </c>
      <c r="R32" s="15" t="n">
        <f aca="false">SUMIFS(Sorties!$E$2:$E$5000,Sorties!$A$2:$A$5000,$A32,Sorties!$C$2:$C$5000,R$2)</f>
        <v>0</v>
      </c>
    </row>
    <row r="33" customFormat="false" ht="15" hidden="false" customHeight="false" outlineLevel="0" collapsed="false">
      <c r="A33" s="12" t="n">
        <v>45974</v>
      </c>
      <c r="B33" s="15" t="n">
        <f aca="false">SUMIFS(Sorties!$E$2:$E$5000,Sorties!$A$2:$A$5000,$A33,Sorties!$C$2:$C$5000,B$2,Sorties!$F$2:$F$5000,"&lt;&gt;Commande spéciale")</f>
        <v>13</v>
      </c>
      <c r="C33" s="15" t="n">
        <f aca="false">SUMIFS(Sorties!$E$2:$E$5000,Sorties!$A$2:$A$5000,$A33,Sorties!$C$2:$C$5000,C$2,Sorties!$F$2:$F$5000,"&lt;&gt;Commande spéciale")</f>
        <v>6</v>
      </c>
      <c r="D33" s="15" t="n">
        <f aca="false">SUMIFS(Sorties!$E$2:$E$5000,Sorties!$A$2:$A$5000,$A33,Sorties!$C$2:$C$5000,D$2,Sorties!$F$2:$F$5000,"&lt;&gt;Commande spéciale")</f>
        <v>8</v>
      </c>
      <c r="E33" s="15" t="n">
        <f aca="false">SUMIFS(Sorties!$E$2:$E$5000,Sorties!$A$2:$A$5000,$A33,Sorties!$C$2:$C$5000,E$2,Sorties!$F$2:$F$5000,"&lt;&gt;Commande spéciale")</f>
        <v>3</v>
      </c>
      <c r="F33" s="15" t="n">
        <f aca="false">SUMIFS(Sorties!$E$2:$E$5000,Sorties!$A$2:$A$5000,$A33,Sorties!$C$2:$C$5000,F$2,Sorties!$F$2:$F$5000,"&lt;&gt;Commande spéciale")</f>
        <v>0</v>
      </c>
      <c r="G33" s="15" t="n">
        <f aca="false">SUMIFS(Sorties!$E$2:$E$5000,Sorties!$A$2:$A$5000,$A33,Sorties!$C$2:$C$5000,G$2,Sorties!$F$2:$F$5000,"&lt;&gt;Commande spéciale")</f>
        <v>0</v>
      </c>
      <c r="H33" s="15" t="n">
        <f aca="false">SUMIFS(Sorties!$E$2:$E$5000,Sorties!$A$2:$A$5000,$A33,Sorties!$C$2:$C$5000,H$2,Sorties!$F$2:$F$5000,"&lt;&gt;Commande spéciale")</f>
        <v>0</v>
      </c>
      <c r="I33" s="15" t="n">
        <f aca="false">SUMIFS(Sorties!$E$2:$E$5000,Sorties!$A$2:$A$5000,$A33,Sorties!$C$2:$C$5000,I$2,Sorties!$F$2:$F$5000,"&lt;&gt;Commande spéciale")</f>
        <v>0</v>
      </c>
      <c r="K33" s="15" t="n">
        <f aca="false">SUMIFS(Sorties!$E$2:$E$5000,Sorties!$A$2:$A$5000,$A33,Sorties!$C$2:$C$5000,K$2)</f>
        <v>13</v>
      </c>
      <c r="L33" s="15" t="n">
        <f aca="false">SUMIFS(Sorties!$E$2:$E$5000,Sorties!$A$2:$A$5000,$A33,Sorties!$C$2:$C$5000,L$2)</f>
        <v>6</v>
      </c>
      <c r="M33" s="15" t="n">
        <f aca="false">SUMIFS(Sorties!$E$2:$E$5000,Sorties!$A$2:$A$5000,$A33,Sorties!$C$2:$C$5000,M$2)</f>
        <v>8</v>
      </c>
      <c r="N33" s="15" t="n">
        <f aca="false">SUMIFS(Sorties!$E$2:$E$5000,Sorties!$A$2:$A$5000,$A33,Sorties!$C$2:$C$5000,N$2)</f>
        <v>3</v>
      </c>
      <c r="O33" s="15" t="n">
        <f aca="false">SUMIFS(Sorties!$E$2:$E$5000,Sorties!$A$2:$A$5000,$A33,Sorties!$C$2:$C$5000,O$2)</f>
        <v>0</v>
      </c>
      <c r="P33" s="15" t="n">
        <f aca="false">SUMIFS(Sorties!$E$2:$E$5000,Sorties!$A$2:$A$5000,$A33,Sorties!$C$2:$C$5000,P$2)</f>
        <v>0</v>
      </c>
      <c r="Q33" s="15" t="n">
        <f aca="false">SUMIFS(Sorties!$E$2:$E$5000,Sorties!$A$2:$A$5000,$A33,Sorties!$C$2:$C$5000,Q$2)</f>
        <v>0</v>
      </c>
      <c r="R33" s="15" t="n">
        <f aca="false">SUMIFS(Sorties!$E$2:$E$5000,Sorties!$A$2:$A$5000,$A33,Sorties!$C$2:$C$5000,R$2)</f>
        <v>0</v>
      </c>
    </row>
    <row r="34" customFormat="false" ht="15" hidden="false" customHeight="false" outlineLevel="0" collapsed="false">
      <c r="A34" s="12" t="n">
        <v>45975</v>
      </c>
      <c r="B34" s="15" t="n">
        <f aca="false">SUMIFS(Sorties!$E$2:$E$5000,Sorties!$A$2:$A$5000,$A34,Sorties!$C$2:$C$5000,B$2,Sorties!$F$2:$F$5000,"&lt;&gt;Commande spéciale")</f>
        <v>15</v>
      </c>
      <c r="C34" s="15" t="n">
        <f aca="false">SUMIFS(Sorties!$E$2:$E$5000,Sorties!$A$2:$A$5000,$A34,Sorties!$C$2:$C$5000,C$2,Sorties!$F$2:$F$5000,"&lt;&gt;Commande spéciale")</f>
        <v>10</v>
      </c>
      <c r="D34" s="15" t="n">
        <f aca="false">SUMIFS(Sorties!$E$2:$E$5000,Sorties!$A$2:$A$5000,$A34,Sorties!$C$2:$C$5000,D$2,Sorties!$F$2:$F$5000,"&lt;&gt;Commande spéciale")</f>
        <v>2</v>
      </c>
      <c r="E34" s="15" t="n">
        <f aca="false">SUMIFS(Sorties!$E$2:$E$5000,Sorties!$A$2:$A$5000,$A34,Sorties!$C$2:$C$5000,E$2,Sorties!$F$2:$F$5000,"&lt;&gt;Commande spéciale")</f>
        <v>4</v>
      </c>
      <c r="F34" s="15" t="n">
        <f aca="false">SUMIFS(Sorties!$E$2:$E$5000,Sorties!$A$2:$A$5000,$A34,Sorties!$C$2:$C$5000,F$2,Sorties!$F$2:$F$5000,"&lt;&gt;Commande spéciale")</f>
        <v>0</v>
      </c>
      <c r="G34" s="15" t="n">
        <f aca="false">SUMIFS(Sorties!$E$2:$E$5000,Sorties!$A$2:$A$5000,$A34,Sorties!$C$2:$C$5000,G$2,Sorties!$F$2:$F$5000,"&lt;&gt;Commande spéciale")</f>
        <v>0</v>
      </c>
      <c r="H34" s="15" t="n">
        <f aca="false">SUMIFS(Sorties!$E$2:$E$5000,Sorties!$A$2:$A$5000,$A34,Sorties!$C$2:$C$5000,H$2,Sorties!$F$2:$F$5000,"&lt;&gt;Commande spéciale")</f>
        <v>0</v>
      </c>
      <c r="I34" s="15" t="n">
        <f aca="false">SUMIFS(Sorties!$E$2:$E$5000,Sorties!$A$2:$A$5000,$A34,Sorties!$C$2:$C$5000,I$2,Sorties!$F$2:$F$5000,"&lt;&gt;Commande spéciale")</f>
        <v>0</v>
      </c>
      <c r="K34" s="15" t="n">
        <f aca="false">SUMIFS(Sorties!$E$2:$E$5000,Sorties!$A$2:$A$5000,$A34,Sorties!$C$2:$C$5000,K$2)</f>
        <v>15</v>
      </c>
      <c r="L34" s="15" t="n">
        <f aca="false">SUMIFS(Sorties!$E$2:$E$5000,Sorties!$A$2:$A$5000,$A34,Sorties!$C$2:$C$5000,L$2)</f>
        <v>10</v>
      </c>
      <c r="M34" s="15" t="n">
        <f aca="false">SUMIFS(Sorties!$E$2:$E$5000,Sorties!$A$2:$A$5000,$A34,Sorties!$C$2:$C$5000,M$2)</f>
        <v>2</v>
      </c>
      <c r="N34" s="15" t="n">
        <f aca="false">SUMIFS(Sorties!$E$2:$E$5000,Sorties!$A$2:$A$5000,$A34,Sorties!$C$2:$C$5000,N$2)</f>
        <v>4</v>
      </c>
      <c r="O34" s="15" t="n">
        <f aca="false">SUMIFS(Sorties!$E$2:$E$5000,Sorties!$A$2:$A$5000,$A34,Sorties!$C$2:$C$5000,O$2)</f>
        <v>0</v>
      </c>
      <c r="P34" s="15" t="n">
        <f aca="false">SUMIFS(Sorties!$E$2:$E$5000,Sorties!$A$2:$A$5000,$A34,Sorties!$C$2:$C$5000,P$2)</f>
        <v>0</v>
      </c>
      <c r="Q34" s="15" t="n">
        <f aca="false">SUMIFS(Sorties!$E$2:$E$5000,Sorties!$A$2:$A$5000,$A34,Sorties!$C$2:$C$5000,Q$2)</f>
        <v>0</v>
      </c>
      <c r="R34" s="15" t="n">
        <f aca="false">SUMIFS(Sorties!$E$2:$E$5000,Sorties!$A$2:$A$5000,$A34,Sorties!$C$2:$C$5000,R$2)</f>
        <v>0</v>
      </c>
    </row>
    <row r="35" customFormat="false" ht="15" hidden="false" customHeight="false" outlineLevel="0" collapsed="false">
      <c r="A35" s="12" t="n">
        <v>45978</v>
      </c>
      <c r="B35" s="15" t="n">
        <f aca="false">SUMIFS(Sorties!$E$2:$E$5000,Sorties!$A$2:$A$5000,$A35,Sorties!$C$2:$C$5000,B$2,Sorties!$F$2:$F$5000,"&lt;&gt;Commande spéciale")</f>
        <v>11</v>
      </c>
      <c r="C35" s="15" t="n">
        <f aca="false">SUMIFS(Sorties!$E$2:$E$5000,Sorties!$A$2:$A$5000,$A35,Sorties!$C$2:$C$5000,C$2,Sorties!$F$2:$F$5000,"&lt;&gt;Commande spéciale")</f>
        <v>10</v>
      </c>
      <c r="D35" s="15" t="n">
        <f aca="false">SUMIFS(Sorties!$E$2:$E$5000,Sorties!$A$2:$A$5000,$A35,Sorties!$C$2:$C$5000,D$2,Sorties!$F$2:$F$5000,"&lt;&gt;Commande spéciale")</f>
        <v>0</v>
      </c>
      <c r="E35" s="15" t="n">
        <f aca="false">SUMIFS(Sorties!$E$2:$E$5000,Sorties!$A$2:$A$5000,$A35,Sorties!$C$2:$C$5000,E$2,Sorties!$F$2:$F$5000,"&lt;&gt;Commande spéciale")</f>
        <v>0</v>
      </c>
      <c r="F35" s="15" t="n">
        <f aca="false">SUMIFS(Sorties!$E$2:$E$5000,Sorties!$A$2:$A$5000,$A35,Sorties!$C$2:$C$5000,F$2,Sorties!$F$2:$F$5000,"&lt;&gt;Commande spéciale")</f>
        <v>6</v>
      </c>
      <c r="G35" s="15" t="n">
        <f aca="false">SUMIFS(Sorties!$E$2:$E$5000,Sorties!$A$2:$A$5000,$A35,Sorties!$C$2:$C$5000,G$2,Sorties!$F$2:$F$5000,"&lt;&gt;Commande spéciale")</f>
        <v>0</v>
      </c>
      <c r="H35" s="15" t="n">
        <f aca="false">SUMIFS(Sorties!$E$2:$E$5000,Sorties!$A$2:$A$5000,$A35,Sorties!$C$2:$C$5000,H$2,Sorties!$F$2:$F$5000,"&lt;&gt;Commande spéciale")</f>
        <v>0</v>
      </c>
      <c r="I35" s="15" t="n">
        <f aca="false">SUMIFS(Sorties!$E$2:$E$5000,Sorties!$A$2:$A$5000,$A35,Sorties!$C$2:$C$5000,I$2,Sorties!$F$2:$F$5000,"&lt;&gt;Commande spéciale")</f>
        <v>0</v>
      </c>
      <c r="K35" s="15" t="n">
        <f aca="false">SUMIFS(Sorties!$E$2:$E$5000,Sorties!$A$2:$A$5000,$A35,Sorties!$C$2:$C$5000,K$2)</f>
        <v>11</v>
      </c>
      <c r="L35" s="15" t="n">
        <f aca="false">SUMIFS(Sorties!$E$2:$E$5000,Sorties!$A$2:$A$5000,$A35,Sorties!$C$2:$C$5000,L$2)</f>
        <v>10</v>
      </c>
      <c r="M35" s="15" t="n">
        <f aca="false">SUMIFS(Sorties!$E$2:$E$5000,Sorties!$A$2:$A$5000,$A35,Sorties!$C$2:$C$5000,M$2)</f>
        <v>0</v>
      </c>
      <c r="N35" s="15" t="n">
        <f aca="false">SUMIFS(Sorties!$E$2:$E$5000,Sorties!$A$2:$A$5000,$A35,Sorties!$C$2:$C$5000,N$2)</f>
        <v>0</v>
      </c>
      <c r="O35" s="15" t="n">
        <f aca="false">SUMIFS(Sorties!$E$2:$E$5000,Sorties!$A$2:$A$5000,$A35,Sorties!$C$2:$C$5000,O$2)</f>
        <v>6</v>
      </c>
      <c r="P35" s="15" t="n">
        <f aca="false">SUMIFS(Sorties!$E$2:$E$5000,Sorties!$A$2:$A$5000,$A35,Sorties!$C$2:$C$5000,P$2)</f>
        <v>0</v>
      </c>
      <c r="Q35" s="15" t="n">
        <f aca="false">SUMIFS(Sorties!$E$2:$E$5000,Sorties!$A$2:$A$5000,$A35,Sorties!$C$2:$C$5000,Q$2)</f>
        <v>0</v>
      </c>
      <c r="R35" s="15" t="n">
        <f aca="false">SUMIFS(Sorties!$E$2:$E$5000,Sorties!$A$2:$A$5000,$A35,Sorties!$C$2:$C$5000,R$2)</f>
        <v>0</v>
      </c>
    </row>
    <row r="36" customFormat="false" ht="15" hidden="false" customHeight="false" outlineLevel="0" collapsed="false">
      <c r="A36" s="12" t="n">
        <v>45979</v>
      </c>
      <c r="B36" s="15" t="n">
        <f aca="false">SUMIFS(Sorties!$E$2:$E$5000,Sorties!$A$2:$A$5000,$A36,Sorties!$C$2:$C$5000,B$2,Sorties!$F$2:$F$5000,"&lt;&gt;Commande spéciale")</f>
        <v>10</v>
      </c>
      <c r="C36" s="15" t="n">
        <f aca="false">SUMIFS(Sorties!$E$2:$E$5000,Sorties!$A$2:$A$5000,$A36,Sorties!$C$2:$C$5000,C$2,Sorties!$F$2:$F$5000,"&lt;&gt;Commande spéciale")</f>
        <v>6</v>
      </c>
      <c r="D36" s="15" t="n">
        <f aca="false">SUMIFS(Sorties!$E$2:$E$5000,Sorties!$A$2:$A$5000,$A36,Sorties!$C$2:$C$5000,D$2,Sorties!$F$2:$F$5000,"&lt;&gt;Commande spéciale")</f>
        <v>4</v>
      </c>
      <c r="E36" s="15" t="n">
        <f aca="false">SUMIFS(Sorties!$E$2:$E$5000,Sorties!$A$2:$A$5000,$A36,Sorties!$C$2:$C$5000,E$2,Sorties!$F$2:$F$5000,"&lt;&gt;Commande spéciale")</f>
        <v>0</v>
      </c>
      <c r="F36" s="15" t="n">
        <f aca="false">SUMIFS(Sorties!$E$2:$E$5000,Sorties!$A$2:$A$5000,$A36,Sorties!$C$2:$C$5000,F$2,Sorties!$F$2:$F$5000,"&lt;&gt;Commande spéciale")</f>
        <v>0</v>
      </c>
      <c r="G36" s="15" t="n">
        <f aca="false">SUMIFS(Sorties!$E$2:$E$5000,Sorties!$A$2:$A$5000,$A36,Sorties!$C$2:$C$5000,G$2,Sorties!$F$2:$F$5000,"&lt;&gt;Commande spéciale")</f>
        <v>0</v>
      </c>
      <c r="H36" s="15" t="n">
        <f aca="false">SUMIFS(Sorties!$E$2:$E$5000,Sorties!$A$2:$A$5000,$A36,Sorties!$C$2:$C$5000,H$2,Sorties!$F$2:$F$5000,"&lt;&gt;Commande spéciale")</f>
        <v>2</v>
      </c>
      <c r="I36" s="15" t="n">
        <f aca="false">SUMIFS(Sorties!$E$2:$E$5000,Sorties!$A$2:$A$5000,$A36,Sorties!$C$2:$C$5000,I$2,Sorties!$F$2:$F$5000,"&lt;&gt;Commande spéciale")</f>
        <v>0</v>
      </c>
      <c r="K36" s="15" t="n">
        <f aca="false">SUMIFS(Sorties!$E$2:$E$5000,Sorties!$A$2:$A$5000,$A36,Sorties!$C$2:$C$5000,K$2)</f>
        <v>10</v>
      </c>
      <c r="L36" s="15" t="n">
        <f aca="false">SUMIFS(Sorties!$E$2:$E$5000,Sorties!$A$2:$A$5000,$A36,Sorties!$C$2:$C$5000,L$2)</f>
        <v>6</v>
      </c>
      <c r="M36" s="15" t="n">
        <f aca="false">SUMIFS(Sorties!$E$2:$E$5000,Sorties!$A$2:$A$5000,$A36,Sorties!$C$2:$C$5000,M$2)</f>
        <v>4</v>
      </c>
      <c r="N36" s="15" t="n">
        <f aca="false">SUMIFS(Sorties!$E$2:$E$5000,Sorties!$A$2:$A$5000,$A36,Sorties!$C$2:$C$5000,N$2)</f>
        <v>0</v>
      </c>
      <c r="O36" s="15" t="n">
        <f aca="false">SUMIFS(Sorties!$E$2:$E$5000,Sorties!$A$2:$A$5000,$A36,Sorties!$C$2:$C$5000,O$2)</f>
        <v>0</v>
      </c>
      <c r="P36" s="15" t="n">
        <f aca="false">SUMIFS(Sorties!$E$2:$E$5000,Sorties!$A$2:$A$5000,$A36,Sorties!$C$2:$C$5000,P$2)</f>
        <v>0</v>
      </c>
      <c r="Q36" s="15" t="n">
        <f aca="false">SUMIFS(Sorties!$E$2:$E$5000,Sorties!$A$2:$A$5000,$A36,Sorties!$C$2:$C$5000,Q$2)</f>
        <v>2</v>
      </c>
      <c r="R36" s="15" t="n">
        <f aca="false">SUMIFS(Sorties!$E$2:$E$5000,Sorties!$A$2:$A$5000,$A36,Sorties!$C$2:$C$5000,R$2)</f>
        <v>0</v>
      </c>
    </row>
    <row r="37" customFormat="false" ht="15" hidden="false" customHeight="false" outlineLevel="0" collapsed="false">
      <c r="A37" s="12" t="n">
        <v>45980</v>
      </c>
      <c r="B37" s="15" t="n">
        <f aca="false">SUMIFS(Sorties!$E$2:$E$5000,Sorties!$A$2:$A$5000,$A37,Sorties!$C$2:$C$5000,B$2,Sorties!$F$2:$F$5000,"&lt;&gt;Commande spéciale")</f>
        <v>8</v>
      </c>
      <c r="C37" s="15" t="n">
        <f aca="false">SUMIFS(Sorties!$E$2:$E$5000,Sorties!$A$2:$A$5000,$A37,Sorties!$C$2:$C$5000,C$2,Sorties!$F$2:$F$5000,"&lt;&gt;Commande spéciale")</f>
        <v>7</v>
      </c>
      <c r="D37" s="15" t="n">
        <f aca="false">SUMIFS(Sorties!$E$2:$E$5000,Sorties!$A$2:$A$5000,$A37,Sorties!$C$2:$C$5000,D$2,Sorties!$F$2:$F$5000,"&lt;&gt;Commande spéciale")</f>
        <v>0</v>
      </c>
      <c r="E37" s="15" t="n">
        <f aca="false">SUMIFS(Sorties!$E$2:$E$5000,Sorties!$A$2:$A$5000,$A37,Sorties!$C$2:$C$5000,E$2,Sorties!$F$2:$F$5000,"&lt;&gt;Commande spéciale")</f>
        <v>2</v>
      </c>
      <c r="F37" s="15" t="n">
        <f aca="false">SUMIFS(Sorties!$E$2:$E$5000,Sorties!$A$2:$A$5000,$A37,Sorties!$C$2:$C$5000,F$2,Sorties!$F$2:$F$5000,"&lt;&gt;Commande spéciale")</f>
        <v>0</v>
      </c>
      <c r="G37" s="15" t="n">
        <f aca="false">SUMIFS(Sorties!$E$2:$E$5000,Sorties!$A$2:$A$5000,$A37,Sorties!$C$2:$C$5000,G$2,Sorties!$F$2:$F$5000,"&lt;&gt;Commande spéciale")</f>
        <v>0</v>
      </c>
      <c r="H37" s="15" t="n">
        <f aca="false">SUMIFS(Sorties!$E$2:$E$5000,Sorties!$A$2:$A$5000,$A37,Sorties!$C$2:$C$5000,H$2,Sorties!$F$2:$F$5000,"&lt;&gt;Commande spéciale")</f>
        <v>1</v>
      </c>
      <c r="I37" s="15" t="n">
        <f aca="false">SUMIFS(Sorties!$E$2:$E$5000,Sorties!$A$2:$A$5000,$A37,Sorties!$C$2:$C$5000,I$2,Sorties!$F$2:$F$5000,"&lt;&gt;Commande spéciale")</f>
        <v>0</v>
      </c>
      <c r="K37" s="15" t="n">
        <f aca="false">SUMIFS(Sorties!$E$2:$E$5000,Sorties!$A$2:$A$5000,$A37,Sorties!$C$2:$C$5000,K$2)</f>
        <v>8</v>
      </c>
      <c r="L37" s="15" t="n">
        <f aca="false">SUMIFS(Sorties!$E$2:$E$5000,Sorties!$A$2:$A$5000,$A37,Sorties!$C$2:$C$5000,L$2)</f>
        <v>7</v>
      </c>
      <c r="M37" s="15" t="n">
        <f aca="false">SUMIFS(Sorties!$E$2:$E$5000,Sorties!$A$2:$A$5000,$A37,Sorties!$C$2:$C$5000,M$2)</f>
        <v>0</v>
      </c>
      <c r="N37" s="15" t="n">
        <f aca="false">SUMIFS(Sorties!$E$2:$E$5000,Sorties!$A$2:$A$5000,$A37,Sorties!$C$2:$C$5000,N$2)</f>
        <v>2</v>
      </c>
      <c r="O37" s="15" t="n">
        <f aca="false">SUMIFS(Sorties!$E$2:$E$5000,Sorties!$A$2:$A$5000,$A37,Sorties!$C$2:$C$5000,O$2)</f>
        <v>0</v>
      </c>
      <c r="P37" s="15" t="n">
        <f aca="false">SUMIFS(Sorties!$E$2:$E$5000,Sorties!$A$2:$A$5000,$A37,Sorties!$C$2:$C$5000,P$2)</f>
        <v>0</v>
      </c>
      <c r="Q37" s="15" t="n">
        <f aca="false">SUMIFS(Sorties!$E$2:$E$5000,Sorties!$A$2:$A$5000,$A37,Sorties!$C$2:$C$5000,Q$2)</f>
        <v>1</v>
      </c>
      <c r="R37" s="15" t="n">
        <f aca="false">SUMIFS(Sorties!$E$2:$E$5000,Sorties!$A$2:$A$5000,$A37,Sorties!$C$2:$C$5000,R$2)</f>
        <v>0</v>
      </c>
    </row>
    <row r="38" customFormat="false" ht="15" hidden="false" customHeight="false" outlineLevel="0" collapsed="false">
      <c r="A38" s="12" t="n">
        <v>45981</v>
      </c>
      <c r="B38" s="15" t="n">
        <f aca="false">SUMIFS(Sorties!$E$2:$E$5000,Sorties!$A$2:$A$5000,$A38,Sorties!$C$2:$C$5000,B$2,Sorties!$F$2:$F$5000,"&lt;&gt;Commande spéciale")</f>
        <v>0</v>
      </c>
      <c r="C38" s="15" t="n">
        <f aca="false">SUMIFS(Sorties!$E$2:$E$5000,Sorties!$A$2:$A$5000,$A38,Sorties!$C$2:$C$5000,C$2,Sorties!$F$2:$F$5000,"&lt;&gt;Commande spéciale")</f>
        <v>0</v>
      </c>
      <c r="D38" s="15" t="n">
        <f aca="false">SUMIFS(Sorties!$E$2:$E$5000,Sorties!$A$2:$A$5000,$A38,Sorties!$C$2:$C$5000,D$2,Sorties!$F$2:$F$5000,"&lt;&gt;Commande spéciale")</f>
        <v>5</v>
      </c>
      <c r="E38" s="15" t="n">
        <f aca="false">SUMIFS(Sorties!$E$2:$E$5000,Sorties!$A$2:$A$5000,$A38,Sorties!$C$2:$C$5000,E$2,Sorties!$F$2:$F$5000,"&lt;&gt;Commande spéciale")</f>
        <v>3</v>
      </c>
      <c r="F38" s="15" t="n">
        <f aca="false">SUMIFS(Sorties!$E$2:$E$5000,Sorties!$A$2:$A$5000,$A38,Sorties!$C$2:$C$5000,F$2,Sorties!$F$2:$F$5000,"&lt;&gt;Commande spéciale")</f>
        <v>0</v>
      </c>
      <c r="G38" s="15" t="n">
        <f aca="false">SUMIFS(Sorties!$E$2:$E$5000,Sorties!$A$2:$A$5000,$A38,Sorties!$C$2:$C$5000,G$2,Sorties!$F$2:$F$5000,"&lt;&gt;Commande spéciale")</f>
        <v>1</v>
      </c>
      <c r="H38" s="15" t="n">
        <f aca="false">SUMIFS(Sorties!$E$2:$E$5000,Sorties!$A$2:$A$5000,$A38,Sorties!$C$2:$C$5000,H$2,Sorties!$F$2:$F$5000,"&lt;&gt;Commande spéciale")</f>
        <v>0</v>
      </c>
      <c r="I38" s="15" t="n">
        <f aca="false">SUMIFS(Sorties!$E$2:$E$5000,Sorties!$A$2:$A$5000,$A38,Sorties!$C$2:$C$5000,I$2,Sorties!$F$2:$F$5000,"&lt;&gt;Commande spéciale")</f>
        <v>0</v>
      </c>
      <c r="K38" s="15" t="n">
        <f aca="false">SUMIFS(Sorties!$E$2:$E$5000,Sorties!$A$2:$A$5000,$A38,Sorties!$C$2:$C$5000,K$2)</f>
        <v>0</v>
      </c>
      <c r="L38" s="15" t="n">
        <f aca="false">SUMIFS(Sorties!$E$2:$E$5000,Sorties!$A$2:$A$5000,$A38,Sorties!$C$2:$C$5000,L$2)</f>
        <v>0</v>
      </c>
      <c r="M38" s="15" t="n">
        <f aca="false">SUMIFS(Sorties!$E$2:$E$5000,Sorties!$A$2:$A$5000,$A38,Sorties!$C$2:$C$5000,M$2)</f>
        <v>5</v>
      </c>
      <c r="N38" s="15" t="n">
        <f aca="false">SUMIFS(Sorties!$E$2:$E$5000,Sorties!$A$2:$A$5000,$A38,Sorties!$C$2:$C$5000,N$2)</f>
        <v>3</v>
      </c>
      <c r="O38" s="15" t="n">
        <f aca="false">SUMIFS(Sorties!$E$2:$E$5000,Sorties!$A$2:$A$5000,$A38,Sorties!$C$2:$C$5000,O$2)</f>
        <v>0</v>
      </c>
      <c r="P38" s="15" t="n">
        <f aca="false">SUMIFS(Sorties!$E$2:$E$5000,Sorties!$A$2:$A$5000,$A38,Sorties!$C$2:$C$5000,P$2)</f>
        <v>1</v>
      </c>
      <c r="Q38" s="15" t="n">
        <f aca="false">SUMIFS(Sorties!$E$2:$E$5000,Sorties!$A$2:$A$5000,$A38,Sorties!$C$2:$C$5000,Q$2)</f>
        <v>0</v>
      </c>
      <c r="R38" s="15" t="n">
        <f aca="false">SUMIFS(Sorties!$E$2:$E$5000,Sorties!$A$2:$A$5000,$A38,Sorties!$C$2:$C$5000,R$2)</f>
        <v>0</v>
      </c>
    </row>
    <row r="39" customFormat="false" ht="15" hidden="false" customHeight="false" outlineLevel="0" collapsed="false">
      <c r="A39" s="12" t="n">
        <v>45982</v>
      </c>
      <c r="B39" s="15" t="n">
        <f aca="false">SUMIFS(Sorties!$E$2:$E$5000,Sorties!$A$2:$A$5000,$A39,Sorties!$C$2:$C$5000,B$2,Sorties!$F$2:$F$5000,"&lt;&gt;Commande spéciale")</f>
        <v>11</v>
      </c>
      <c r="C39" s="15" t="n">
        <f aca="false">SUMIFS(Sorties!$E$2:$E$5000,Sorties!$A$2:$A$5000,$A39,Sorties!$C$2:$C$5000,C$2,Sorties!$F$2:$F$5000,"&lt;&gt;Commande spéciale")</f>
        <v>6</v>
      </c>
      <c r="D39" s="15" t="n">
        <f aca="false">SUMIFS(Sorties!$E$2:$E$5000,Sorties!$A$2:$A$5000,$A39,Sorties!$C$2:$C$5000,D$2,Sorties!$F$2:$F$5000,"&lt;&gt;Commande spéciale")</f>
        <v>5</v>
      </c>
      <c r="E39" s="15" t="n">
        <f aca="false">SUMIFS(Sorties!$E$2:$E$5000,Sorties!$A$2:$A$5000,$A39,Sorties!$C$2:$C$5000,E$2,Sorties!$F$2:$F$5000,"&lt;&gt;Commande spéciale")</f>
        <v>2</v>
      </c>
      <c r="F39" s="15" t="n">
        <f aca="false">SUMIFS(Sorties!$E$2:$E$5000,Sorties!$A$2:$A$5000,$A39,Sorties!$C$2:$C$5000,F$2,Sorties!$F$2:$F$5000,"&lt;&gt;Commande spéciale")</f>
        <v>0</v>
      </c>
      <c r="G39" s="15" t="n">
        <f aca="false">SUMIFS(Sorties!$E$2:$E$5000,Sorties!$A$2:$A$5000,$A39,Sorties!$C$2:$C$5000,G$2,Sorties!$F$2:$F$5000,"&lt;&gt;Commande spéciale")</f>
        <v>0</v>
      </c>
      <c r="H39" s="15" t="n">
        <f aca="false">SUMIFS(Sorties!$E$2:$E$5000,Sorties!$A$2:$A$5000,$A39,Sorties!$C$2:$C$5000,H$2,Sorties!$F$2:$F$5000,"&lt;&gt;Commande spéciale")</f>
        <v>0</v>
      </c>
      <c r="I39" s="15" t="n">
        <f aca="false">SUMIFS(Sorties!$E$2:$E$5000,Sorties!$A$2:$A$5000,$A39,Sorties!$C$2:$C$5000,I$2,Sorties!$F$2:$F$5000,"&lt;&gt;Commande spéciale")</f>
        <v>0</v>
      </c>
      <c r="K39" s="15" t="n">
        <f aca="false">SUMIFS(Sorties!$E$2:$E$5000,Sorties!$A$2:$A$5000,$A39,Sorties!$C$2:$C$5000,K$2)</f>
        <v>11</v>
      </c>
      <c r="L39" s="15" t="n">
        <f aca="false">SUMIFS(Sorties!$E$2:$E$5000,Sorties!$A$2:$A$5000,$A39,Sorties!$C$2:$C$5000,L$2)</f>
        <v>6</v>
      </c>
      <c r="M39" s="15" t="n">
        <f aca="false">SUMIFS(Sorties!$E$2:$E$5000,Sorties!$A$2:$A$5000,$A39,Sorties!$C$2:$C$5000,M$2)</f>
        <v>5</v>
      </c>
      <c r="N39" s="15" t="n">
        <f aca="false">SUMIFS(Sorties!$E$2:$E$5000,Sorties!$A$2:$A$5000,$A39,Sorties!$C$2:$C$5000,N$2)</f>
        <v>2</v>
      </c>
      <c r="O39" s="15" t="n">
        <f aca="false">SUMIFS(Sorties!$E$2:$E$5000,Sorties!$A$2:$A$5000,$A39,Sorties!$C$2:$C$5000,O$2)</f>
        <v>0</v>
      </c>
      <c r="P39" s="15" t="n">
        <f aca="false">SUMIFS(Sorties!$E$2:$E$5000,Sorties!$A$2:$A$5000,$A39,Sorties!$C$2:$C$5000,P$2)</f>
        <v>0</v>
      </c>
      <c r="Q39" s="15" t="n">
        <f aca="false">SUMIFS(Sorties!$E$2:$E$5000,Sorties!$A$2:$A$5000,$A39,Sorties!$C$2:$C$5000,Q$2)</f>
        <v>0</v>
      </c>
      <c r="R39" s="15" t="n">
        <f aca="false">SUMIFS(Sorties!$E$2:$E$5000,Sorties!$A$2:$A$5000,$A39,Sorties!$C$2:$C$5000,R$2)</f>
        <v>0</v>
      </c>
    </row>
    <row r="40" customFormat="false" ht="15" hidden="false" customHeight="false" outlineLevel="0" collapsed="false">
      <c r="A40" s="12" t="n">
        <v>45985</v>
      </c>
      <c r="B40" s="15" t="n">
        <f aca="false">SUMIFS(Sorties!$E$2:$E$5000,Sorties!$A$2:$A$5000,$A40,Sorties!$C$2:$C$5000,B$2,Sorties!$F$2:$F$5000,"&lt;&gt;Commande spéciale")</f>
        <v>15</v>
      </c>
      <c r="C40" s="15" t="n">
        <f aca="false">SUMIFS(Sorties!$E$2:$E$5000,Sorties!$A$2:$A$5000,$A40,Sorties!$C$2:$C$5000,C$2,Sorties!$F$2:$F$5000,"&lt;&gt;Commande spéciale")</f>
        <v>5</v>
      </c>
      <c r="D40" s="15" t="n">
        <f aca="false">SUMIFS(Sorties!$E$2:$E$5000,Sorties!$A$2:$A$5000,$A40,Sorties!$C$2:$C$5000,D$2,Sorties!$F$2:$F$5000,"&lt;&gt;Commande spéciale")</f>
        <v>5</v>
      </c>
      <c r="E40" s="15" t="n">
        <f aca="false">SUMIFS(Sorties!$E$2:$E$5000,Sorties!$A$2:$A$5000,$A40,Sorties!$C$2:$C$5000,E$2,Sorties!$F$2:$F$5000,"&lt;&gt;Commande spéciale")</f>
        <v>2</v>
      </c>
      <c r="F40" s="15" t="n">
        <f aca="false">SUMIFS(Sorties!$E$2:$E$5000,Sorties!$A$2:$A$5000,$A40,Sorties!$C$2:$C$5000,F$2,Sorties!$F$2:$F$5000,"&lt;&gt;Commande spéciale")</f>
        <v>4</v>
      </c>
      <c r="G40" s="15" t="n">
        <f aca="false">SUMIFS(Sorties!$E$2:$E$5000,Sorties!$A$2:$A$5000,$A40,Sorties!$C$2:$C$5000,G$2,Sorties!$F$2:$F$5000,"&lt;&gt;Commande spéciale")</f>
        <v>0</v>
      </c>
      <c r="H40" s="15" t="n">
        <f aca="false">SUMIFS(Sorties!$E$2:$E$5000,Sorties!$A$2:$A$5000,$A40,Sorties!$C$2:$C$5000,H$2,Sorties!$F$2:$F$5000,"&lt;&gt;Commande spéciale")</f>
        <v>0</v>
      </c>
      <c r="I40" s="15" t="n">
        <f aca="false">SUMIFS(Sorties!$E$2:$E$5000,Sorties!$A$2:$A$5000,$A40,Sorties!$C$2:$C$5000,I$2,Sorties!$F$2:$F$5000,"&lt;&gt;Commande spéciale")</f>
        <v>0</v>
      </c>
      <c r="K40" s="15" t="n">
        <f aca="false">SUMIFS(Sorties!$E$2:$E$5000,Sorties!$A$2:$A$5000,$A40,Sorties!$C$2:$C$5000,K$2)</f>
        <v>15</v>
      </c>
      <c r="L40" s="15" t="n">
        <f aca="false">SUMIFS(Sorties!$E$2:$E$5000,Sorties!$A$2:$A$5000,$A40,Sorties!$C$2:$C$5000,L$2)</f>
        <v>5</v>
      </c>
      <c r="M40" s="15" t="n">
        <f aca="false">SUMIFS(Sorties!$E$2:$E$5000,Sorties!$A$2:$A$5000,$A40,Sorties!$C$2:$C$5000,M$2)</f>
        <v>5</v>
      </c>
      <c r="N40" s="15" t="n">
        <f aca="false">SUMIFS(Sorties!$E$2:$E$5000,Sorties!$A$2:$A$5000,$A40,Sorties!$C$2:$C$5000,N$2)</f>
        <v>2</v>
      </c>
      <c r="O40" s="15" t="n">
        <f aca="false">SUMIFS(Sorties!$E$2:$E$5000,Sorties!$A$2:$A$5000,$A40,Sorties!$C$2:$C$5000,O$2)</f>
        <v>4</v>
      </c>
      <c r="P40" s="15" t="n">
        <f aca="false">SUMIFS(Sorties!$E$2:$E$5000,Sorties!$A$2:$A$5000,$A40,Sorties!$C$2:$C$5000,P$2)</f>
        <v>0</v>
      </c>
      <c r="Q40" s="15" t="n">
        <f aca="false">SUMIFS(Sorties!$E$2:$E$5000,Sorties!$A$2:$A$5000,$A40,Sorties!$C$2:$C$5000,Q$2)</f>
        <v>0</v>
      </c>
      <c r="R40" s="15" t="n">
        <f aca="false">SUMIFS(Sorties!$E$2:$E$5000,Sorties!$A$2:$A$5000,$A40,Sorties!$C$2:$C$5000,R$2)</f>
        <v>0</v>
      </c>
    </row>
    <row r="41" customFormat="false" ht="15" hidden="false" customHeight="false" outlineLevel="0" collapsed="false">
      <c r="A41" s="12" t="n">
        <v>45986</v>
      </c>
      <c r="B41" s="15" t="n">
        <f aca="false">SUMIFS(Sorties!$E$2:$E$5000,Sorties!$A$2:$A$5000,$A41,Sorties!$C$2:$C$5000,B$2,Sorties!$F$2:$F$5000,"&lt;&gt;Commande spéciale")</f>
        <v>10</v>
      </c>
      <c r="C41" s="15" t="n">
        <f aca="false">SUMIFS(Sorties!$E$2:$E$5000,Sorties!$A$2:$A$5000,$A41,Sorties!$C$2:$C$5000,C$2,Sorties!$F$2:$F$5000,"&lt;&gt;Commande spéciale")</f>
        <v>4</v>
      </c>
      <c r="D41" s="15" t="n">
        <f aca="false">SUMIFS(Sorties!$E$2:$E$5000,Sorties!$A$2:$A$5000,$A41,Sorties!$C$2:$C$5000,D$2,Sorties!$F$2:$F$5000,"&lt;&gt;Commande spéciale")</f>
        <v>8</v>
      </c>
      <c r="E41" s="15" t="n">
        <f aca="false">SUMIFS(Sorties!$E$2:$E$5000,Sorties!$A$2:$A$5000,$A41,Sorties!$C$2:$C$5000,E$2,Sorties!$F$2:$F$5000,"&lt;&gt;Commande spéciale")</f>
        <v>4</v>
      </c>
      <c r="F41" s="15" t="n">
        <f aca="false">SUMIFS(Sorties!$E$2:$E$5000,Sorties!$A$2:$A$5000,$A41,Sorties!$C$2:$C$5000,F$2,Sorties!$F$2:$F$5000,"&lt;&gt;Commande spéciale")</f>
        <v>4</v>
      </c>
      <c r="G41" s="15" t="n">
        <f aca="false">SUMIFS(Sorties!$E$2:$E$5000,Sorties!$A$2:$A$5000,$A41,Sorties!$C$2:$C$5000,G$2,Sorties!$F$2:$F$5000,"&lt;&gt;Commande spéciale")</f>
        <v>0</v>
      </c>
      <c r="H41" s="15" t="n">
        <f aca="false">SUMIFS(Sorties!$E$2:$E$5000,Sorties!$A$2:$A$5000,$A41,Sorties!$C$2:$C$5000,H$2,Sorties!$F$2:$F$5000,"&lt;&gt;Commande spéciale")</f>
        <v>0</v>
      </c>
      <c r="I41" s="15" t="n">
        <f aca="false">SUMIFS(Sorties!$E$2:$E$5000,Sorties!$A$2:$A$5000,$A41,Sorties!$C$2:$C$5000,I$2,Sorties!$F$2:$F$5000,"&lt;&gt;Commande spéciale")</f>
        <v>0</v>
      </c>
      <c r="K41" s="15" t="n">
        <f aca="false">SUMIFS(Sorties!$E$2:$E$5000,Sorties!$A$2:$A$5000,$A41,Sorties!$C$2:$C$5000,K$2)</f>
        <v>10</v>
      </c>
      <c r="L41" s="15" t="n">
        <f aca="false">SUMIFS(Sorties!$E$2:$E$5000,Sorties!$A$2:$A$5000,$A41,Sorties!$C$2:$C$5000,L$2)</f>
        <v>4</v>
      </c>
      <c r="M41" s="15" t="n">
        <f aca="false">SUMIFS(Sorties!$E$2:$E$5000,Sorties!$A$2:$A$5000,$A41,Sorties!$C$2:$C$5000,M$2)</f>
        <v>8</v>
      </c>
      <c r="N41" s="15" t="n">
        <f aca="false">SUMIFS(Sorties!$E$2:$E$5000,Sorties!$A$2:$A$5000,$A41,Sorties!$C$2:$C$5000,N$2)</f>
        <v>4</v>
      </c>
      <c r="O41" s="15" t="n">
        <f aca="false">SUMIFS(Sorties!$E$2:$E$5000,Sorties!$A$2:$A$5000,$A41,Sorties!$C$2:$C$5000,O$2)</f>
        <v>4</v>
      </c>
      <c r="P41" s="15" t="n">
        <f aca="false">SUMIFS(Sorties!$E$2:$E$5000,Sorties!$A$2:$A$5000,$A41,Sorties!$C$2:$C$5000,P$2)</f>
        <v>0</v>
      </c>
      <c r="Q41" s="15" t="n">
        <f aca="false">SUMIFS(Sorties!$E$2:$E$5000,Sorties!$A$2:$A$5000,$A41,Sorties!$C$2:$C$5000,Q$2)</f>
        <v>0</v>
      </c>
      <c r="R41" s="15" t="n">
        <f aca="false">SUMIFS(Sorties!$E$2:$E$5000,Sorties!$A$2:$A$5000,$A41,Sorties!$C$2:$C$5000,R$2)</f>
        <v>0</v>
      </c>
    </row>
    <row r="42" customFormat="false" ht="15" hidden="false" customHeight="false" outlineLevel="0" collapsed="false">
      <c r="A42" s="12" t="n">
        <v>45987</v>
      </c>
      <c r="B42" s="15" t="n">
        <f aca="false">SUMIFS(Sorties!$E$2:$E$5000,Sorties!$A$2:$A$5000,$A42,Sorties!$C$2:$C$5000,B$2,Sorties!$F$2:$F$5000,"&lt;&gt;Commande spéciale")</f>
        <v>5</v>
      </c>
      <c r="C42" s="15" t="n">
        <f aca="false">SUMIFS(Sorties!$E$2:$E$5000,Sorties!$A$2:$A$5000,$A42,Sorties!$C$2:$C$5000,C$2,Sorties!$F$2:$F$5000,"&lt;&gt;Commande spéciale")</f>
        <v>0</v>
      </c>
      <c r="D42" s="15" t="n">
        <f aca="false">SUMIFS(Sorties!$E$2:$E$5000,Sorties!$A$2:$A$5000,$A42,Sorties!$C$2:$C$5000,D$2,Sorties!$F$2:$F$5000,"&lt;&gt;Commande spéciale")</f>
        <v>6</v>
      </c>
      <c r="E42" s="15" t="n">
        <f aca="false">SUMIFS(Sorties!$E$2:$E$5000,Sorties!$A$2:$A$5000,$A42,Sorties!$C$2:$C$5000,E$2,Sorties!$F$2:$F$5000,"&lt;&gt;Commande spéciale")</f>
        <v>3</v>
      </c>
      <c r="F42" s="15" t="n">
        <f aca="false">SUMIFS(Sorties!$E$2:$E$5000,Sorties!$A$2:$A$5000,$A42,Sorties!$C$2:$C$5000,F$2,Sorties!$F$2:$F$5000,"&lt;&gt;Commande spéciale")</f>
        <v>0</v>
      </c>
      <c r="G42" s="15" t="n">
        <f aca="false">SUMIFS(Sorties!$E$2:$E$5000,Sorties!$A$2:$A$5000,$A42,Sorties!$C$2:$C$5000,G$2,Sorties!$F$2:$F$5000,"&lt;&gt;Commande spéciale")</f>
        <v>1</v>
      </c>
      <c r="H42" s="15" t="n">
        <f aca="false">SUMIFS(Sorties!$E$2:$E$5000,Sorties!$A$2:$A$5000,$A42,Sorties!$C$2:$C$5000,H$2,Sorties!$F$2:$F$5000,"&lt;&gt;Commande spéciale")</f>
        <v>0</v>
      </c>
      <c r="I42" s="15" t="n">
        <f aca="false">SUMIFS(Sorties!$E$2:$E$5000,Sorties!$A$2:$A$5000,$A42,Sorties!$C$2:$C$5000,I$2,Sorties!$F$2:$F$5000,"&lt;&gt;Commande spéciale")</f>
        <v>0</v>
      </c>
      <c r="K42" s="15" t="n">
        <f aca="false">SUMIFS(Sorties!$E$2:$E$5000,Sorties!$A$2:$A$5000,$A42,Sorties!$C$2:$C$5000,K$2)</f>
        <v>5</v>
      </c>
      <c r="L42" s="15" t="n">
        <f aca="false">SUMIFS(Sorties!$E$2:$E$5000,Sorties!$A$2:$A$5000,$A42,Sorties!$C$2:$C$5000,L$2)</f>
        <v>0</v>
      </c>
      <c r="M42" s="15" t="n">
        <f aca="false">SUMIFS(Sorties!$E$2:$E$5000,Sorties!$A$2:$A$5000,$A42,Sorties!$C$2:$C$5000,M$2)</f>
        <v>6</v>
      </c>
      <c r="N42" s="15" t="n">
        <f aca="false">SUMIFS(Sorties!$E$2:$E$5000,Sorties!$A$2:$A$5000,$A42,Sorties!$C$2:$C$5000,N$2)</f>
        <v>3</v>
      </c>
      <c r="O42" s="15" t="n">
        <f aca="false">SUMIFS(Sorties!$E$2:$E$5000,Sorties!$A$2:$A$5000,$A42,Sorties!$C$2:$C$5000,O$2)</f>
        <v>0</v>
      </c>
      <c r="P42" s="15" t="n">
        <f aca="false">SUMIFS(Sorties!$E$2:$E$5000,Sorties!$A$2:$A$5000,$A42,Sorties!$C$2:$C$5000,P$2)</f>
        <v>1</v>
      </c>
      <c r="Q42" s="15" t="n">
        <f aca="false">SUMIFS(Sorties!$E$2:$E$5000,Sorties!$A$2:$A$5000,$A42,Sorties!$C$2:$C$5000,Q$2)</f>
        <v>0</v>
      </c>
      <c r="R42" s="15" t="n">
        <f aca="false">SUMIFS(Sorties!$E$2:$E$5000,Sorties!$A$2:$A$5000,$A42,Sorties!$C$2:$C$5000,R$2)</f>
        <v>0</v>
      </c>
    </row>
    <row r="43" customFormat="false" ht="15" hidden="false" customHeight="false" outlineLevel="0" collapsed="false">
      <c r="A43" s="12" t="n">
        <v>45988</v>
      </c>
      <c r="B43" s="15" t="n">
        <f aca="false">SUMIFS(Sorties!$E$2:$E$5000,Sorties!$A$2:$A$5000,$A43,Sorties!$C$2:$C$5000,B$2,Sorties!$F$2:$F$5000,"&lt;&gt;Commande spéciale")</f>
        <v>5</v>
      </c>
      <c r="C43" s="15" t="n">
        <f aca="false">SUMIFS(Sorties!$E$2:$E$5000,Sorties!$A$2:$A$5000,$A43,Sorties!$C$2:$C$5000,C$2,Sorties!$F$2:$F$5000,"&lt;&gt;Commande spéciale")</f>
        <v>2</v>
      </c>
      <c r="D43" s="15" t="n">
        <f aca="false">SUMIFS(Sorties!$E$2:$E$5000,Sorties!$A$2:$A$5000,$A43,Sorties!$C$2:$C$5000,D$2,Sorties!$F$2:$F$5000,"&lt;&gt;Commande spéciale")</f>
        <v>5</v>
      </c>
      <c r="E43" s="15" t="n">
        <f aca="false">SUMIFS(Sorties!$E$2:$E$5000,Sorties!$A$2:$A$5000,$A43,Sorties!$C$2:$C$5000,E$2,Sorties!$F$2:$F$5000,"&lt;&gt;Commande spéciale")</f>
        <v>1</v>
      </c>
      <c r="F43" s="15" t="n">
        <f aca="false">SUMIFS(Sorties!$E$2:$E$5000,Sorties!$A$2:$A$5000,$A43,Sorties!$C$2:$C$5000,F$2,Sorties!$F$2:$F$5000,"&lt;&gt;Commande spéciale")</f>
        <v>6</v>
      </c>
      <c r="G43" s="15" t="n">
        <f aca="false">SUMIFS(Sorties!$E$2:$E$5000,Sorties!$A$2:$A$5000,$A43,Sorties!$C$2:$C$5000,G$2,Sorties!$F$2:$F$5000,"&lt;&gt;Commande spéciale")</f>
        <v>0</v>
      </c>
      <c r="H43" s="15" t="n">
        <f aca="false">SUMIFS(Sorties!$E$2:$E$5000,Sorties!$A$2:$A$5000,$A43,Sorties!$C$2:$C$5000,H$2,Sorties!$F$2:$F$5000,"&lt;&gt;Commande spéciale")</f>
        <v>0</v>
      </c>
      <c r="I43" s="15" t="n">
        <f aca="false">SUMIFS(Sorties!$E$2:$E$5000,Sorties!$A$2:$A$5000,$A43,Sorties!$C$2:$C$5000,I$2,Sorties!$F$2:$F$5000,"&lt;&gt;Commande spéciale")</f>
        <v>0</v>
      </c>
      <c r="K43" s="15" t="n">
        <f aca="false">SUMIFS(Sorties!$E$2:$E$5000,Sorties!$A$2:$A$5000,$A43,Sorties!$C$2:$C$5000,K$2)</f>
        <v>5</v>
      </c>
      <c r="L43" s="15" t="n">
        <f aca="false">SUMIFS(Sorties!$E$2:$E$5000,Sorties!$A$2:$A$5000,$A43,Sorties!$C$2:$C$5000,L$2)</f>
        <v>2</v>
      </c>
      <c r="M43" s="15" t="n">
        <f aca="false">SUMIFS(Sorties!$E$2:$E$5000,Sorties!$A$2:$A$5000,$A43,Sorties!$C$2:$C$5000,M$2)</f>
        <v>5</v>
      </c>
      <c r="N43" s="15" t="n">
        <f aca="false">SUMIFS(Sorties!$E$2:$E$5000,Sorties!$A$2:$A$5000,$A43,Sorties!$C$2:$C$5000,N$2)</f>
        <v>1</v>
      </c>
      <c r="O43" s="15" t="n">
        <f aca="false">SUMIFS(Sorties!$E$2:$E$5000,Sorties!$A$2:$A$5000,$A43,Sorties!$C$2:$C$5000,O$2)</f>
        <v>6</v>
      </c>
      <c r="P43" s="15" t="n">
        <f aca="false">SUMIFS(Sorties!$E$2:$E$5000,Sorties!$A$2:$A$5000,$A43,Sorties!$C$2:$C$5000,P$2)</f>
        <v>0</v>
      </c>
      <c r="Q43" s="15" t="n">
        <f aca="false">SUMIFS(Sorties!$E$2:$E$5000,Sorties!$A$2:$A$5000,$A43,Sorties!$C$2:$C$5000,Q$2)</f>
        <v>0</v>
      </c>
      <c r="R43" s="15" t="n">
        <f aca="false">SUMIFS(Sorties!$E$2:$E$5000,Sorties!$A$2:$A$5000,$A43,Sorties!$C$2:$C$5000,R$2)</f>
        <v>0</v>
      </c>
    </row>
    <row r="44" customFormat="false" ht="15" hidden="false" customHeight="false" outlineLevel="0" collapsed="false">
      <c r="A44" s="12" t="n">
        <v>45989</v>
      </c>
      <c r="B44" s="15" t="n">
        <f aca="false">SUMIFS(Sorties!$E$2:$E$5000,Sorties!$A$2:$A$5000,$A44,Sorties!$C$2:$C$5000,B$2,Sorties!$F$2:$F$5000,"&lt;&gt;Commande spéciale")</f>
        <v>6</v>
      </c>
      <c r="C44" s="15" t="n">
        <f aca="false">SUMIFS(Sorties!$E$2:$E$5000,Sorties!$A$2:$A$5000,$A44,Sorties!$C$2:$C$5000,C$2,Sorties!$F$2:$F$5000,"&lt;&gt;Commande spéciale")</f>
        <v>5</v>
      </c>
      <c r="D44" s="15" t="n">
        <f aca="false">SUMIFS(Sorties!$E$2:$E$5000,Sorties!$A$2:$A$5000,$A44,Sorties!$C$2:$C$5000,D$2,Sorties!$F$2:$F$5000,"&lt;&gt;Commande spéciale")</f>
        <v>7</v>
      </c>
      <c r="E44" s="15" t="n">
        <f aca="false">SUMIFS(Sorties!$E$2:$E$5000,Sorties!$A$2:$A$5000,$A44,Sorties!$C$2:$C$5000,E$2,Sorties!$F$2:$F$5000,"&lt;&gt;Commande spéciale")</f>
        <v>0</v>
      </c>
      <c r="F44" s="15" t="n">
        <f aca="false">SUMIFS(Sorties!$E$2:$E$5000,Sorties!$A$2:$A$5000,$A44,Sorties!$C$2:$C$5000,F$2,Sorties!$F$2:$F$5000,"&lt;&gt;Commande spéciale")</f>
        <v>2</v>
      </c>
      <c r="G44" s="15" t="n">
        <f aca="false">SUMIFS(Sorties!$E$2:$E$5000,Sorties!$A$2:$A$5000,$A44,Sorties!$C$2:$C$5000,G$2,Sorties!$F$2:$F$5000,"&lt;&gt;Commande spéciale")</f>
        <v>0</v>
      </c>
      <c r="H44" s="15" t="n">
        <f aca="false">SUMIFS(Sorties!$E$2:$E$5000,Sorties!$A$2:$A$5000,$A44,Sorties!$C$2:$C$5000,H$2,Sorties!$F$2:$F$5000,"&lt;&gt;Commande spéciale")</f>
        <v>0</v>
      </c>
      <c r="I44" s="15" t="n">
        <f aca="false">SUMIFS(Sorties!$E$2:$E$5000,Sorties!$A$2:$A$5000,$A44,Sorties!$C$2:$C$5000,I$2,Sorties!$F$2:$F$5000,"&lt;&gt;Commande spéciale")</f>
        <v>0</v>
      </c>
      <c r="K44" s="15" t="n">
        <f aca="false">SUMIFS(Sorties!$E$2:$E$5000,Sorties!$A$2:$A$5000,$A44,Sorties!$C$2:$C$5000,K$2)</f>
        <v>6</v>
      </c>
      <c r="L44" s="15" t="n">
        <f aca="false">SUMIFS(Sorties!$E$2:$E$5000,Sorties!$A$2:$A$5000,$A44,Sorties!$C$2:$C$5000,L$2)</f>
        <v>5</v>
      </c>
      <c r="M44" s="15" t="n">
        <f aca="false">SUMIFS(Sorties!$E$2:$E$5000,Sorties!$A$2:$A$5000,$A44,Sorties!$C$2:$C$5000,M$2)</f>
        <v>7</v>
      </c>
      <c r="N44" s="15" t="n">
        <f aca="false">SUMIFS(Sorties!$E$2:$E$5000,Sorties!$A$2:$A$5000,$A44,Sorties!$C$2:$C$5000,N$2)</f>
        <v>0</v>
      </c>
      <c r="O44" s="15" t="n">
        <f aca="false">SUMIFS(Sorties!$E$2:$E$5000,Sorties!$A$2:$A$5000,$A44,Sorties!$C$2:$C$5000,O$2)</f>
        <v>2</v>
      </c>
      <c r="P44" s="15" t="n">
        <f aca="false">SUMIFS(Sorties!$E$2:$E$5000,Sorties!$A$2:$A$5000,$A44,Sorties!$C$2:$C$5000,P$2)</f>
        <v>0</v>
      </c>
      <c r="Q44" s="15" t="n">
        <f aca="false">SUMIFS(Sorties!$E$2:$E$5000,Sorties!$A$2:$A$5000,$A44,Sorties!$C$2:$C$5000,Q$2)</f>
        <v>0</v>
      </c>
      <c r="R44" s="15" t="n">
        <f aca="false">SUMIFS(Sorties!$E$2:$E$5000,Sorties!$A$2:$A$5000,$A44,Sorties!$C$2:$C$5000,R$2)</f>
        <v>0</v>
      </c>
    </row>
    <row r="45" customFormat="false" ht="15" hidden="false" customHeight="false" outlineLevel="0" collapsed="false">
      <c r="A45" s="12" t="n">
        <v>45992</v>
      </c>
      <c r="B45" s="15" t="n">
        <f aca="false">SUMIFS(Sorties!$E$2:$E$5000,Sorties!$A$2:$A$5000,$A45,Sorties!$C$2:$C$5000,B$2,Sorties!$F$2:$F$5000,"&lt;&gt;Commande spéciale")</f>
        <v>0</v>
      </c>
      <c r="C45" s="15" t="n">
        <f aca="false">SUMIFS(Sorties!$E$2:$E$5000,Sorties!$A$2:$A$5000,$A45,Sorties!$C$2:$C$5000,C$2,Sorties!$F$2:$F$5000,"&lt;&gt;Commande spéciale")</f>
        <v>4</v>
      </c>
      <c r="D45" s="15" t="n">
        <f aca="false">SUMIFS(Sorties!$E$2:$E$5000,Sorties!$A$2:$A$5000,$A45,Sorties!$C$2:$C$5000,D$2,Sorties!$F$2:$F$5000,"&lt;&gt;Commande spéciale")</f>
        <v>3</v>
      </c>
      <c r="E45" s="15" t="n">
        <f aca="false">SUMIFS(Sorties!$E$2:$E$5000,Sorties!$A$2:$A$5000,$A45,Sorties!$C$2:$C$5000,E$2,Sorties!$F$2:$F$5000,"&lt;&gt;Commande spéciale")</f>
        <v>2</v>
      </c>
      <c r="F45" s="15" t="n">
        <f aca="false">SUMIFS(Sorties!$E$2:$E$5000,Sorties!$A$2:$A$5000,$A45,Sorties!$C$2:$C$5000,F$2,Sorties!$F$2:$F$5000,"&lt;&gt;Commande spéciale")</f>
        <v>0</v>
      </c>
      <c r="G45" s="15" t="n">
        <f aca="false">SUMIFS(Sorties!$E$2:$E$5000,Sorties!$A$2:$A$5000,$A45,Sorties!$C$2:$C$5000,G$2,Sorties!$F$2:$F$5000,"&lt;&gt;Commande spéciale")</f>
        <v>0</v>
      </c>
      <c r="H45" s="15" t="n">
        <f aca="false">SUMIFS(Sorties!$E$2:$E$5000,Sorties!$A$2:$A$5000,$A45,Sorties!$C$2:$C$5000,H$2,Sorties!$F$2:$F$5000,"&lt;&gt;Commande spéciale")</f>
        <v>0</v>
      </c>
      <c r="I45" s="15" t="n">
        <f aca="false">SUMIFS(Sorties!$E$2:$E$5000,Sorties!$A$2:$A$5000,$A45,Sorties!$C$2:$C$5000,I$2,Sorties!$F$2:$F$5000,"&lt;&gt;Commande spéciale")</f>
        <v>0</v>
      </c>
      <c r="K45" s="15" t="n">
        <f aca="false">SUMIFS(Sorties!$E$2:$E$5000,Sorties!$A$2:$A$5000,$A45,Sorties!$C$2:$C$5000,K$2)</f>
        <v>0</v>
      </c>
      <c r="L45" s="15" t="n">
        <f aca="false">SUMIFS(Sorties!$E$2:$E$5000,Sorties!$A$2:$A$5000,$A45,Sorties!$C$2:$C$5000,L$2)</f>
        <v>4</v>
      </c>
      <c r="M45" s="15" t="n">
        <f aca="false">SUMIFS(Sorties!$E$2:$E$5000,Sorties!$A$2:$A$5000,$A45,Sorties!$C$2:$C$5000,M$2)</f>
        <v>3</v>
      </c>
      <c r="N45" s="15" t="n">
        <f aca="false">SUMIFS(Sorties!$E$2:$E$5000,Sorties!$A$2:$A$5000,$A45,Sorties!$C$2:$C$5000,N$2)</f>
        <v>2</v>
      </c>
      <c r="O45" s="15" t="n">
        <f aca="false">SUMIFS(Sorties!$E$2:$E$5000,Sorties!$A$2:$A$5000,$A45,Sorties!$C$2:$C$5000,O$2)</f>
        <v>0</v>
      </c>
      <c r="P45" s="15" t="n">
        <f aca="false">SUMIFS(Sorties!$E$2:$E$5000,Sorties!$A$2:$A$5000,$A45,Sorties!$C$2:$C$5000,P$2)</f>
        <v>0</v>
      </c>
      <c r="Q45" s="15" t="n">
        <f aca="false">SUMIFS(Sorties!$E$2:$E$5000,Sorties!$A$2:$A$5000,$A45,Sorties!$C$2:$C$5000,Q$2)</f>
        <v>0</v>
      </c>
      <c r="R45" s="15" t="n">
        <f aca="false">SUMIFS(Sorties!$E$2:$E$5000,Sorties!$A$2:$A$5000,$A45,Sorties!$C$2:$C$5000,R$2)</f>
        <v>0</v>
      </c>
    </row>
    <row r="46" customFormat="false" ht="15" hidden="false" customHeight="false" outlineLevel="0" collapsed="false">
      <c r="A46" s="12" t="n">
        <v>45993</v>
      </c>
      <c r="B46" s="15" t="n">
        <f aca="false">SUMIFS(Sorties!$E$2:$E$5000,Sorties!$A$2:$A$5000,$A46,Sorties!$C$2:$C$5000,B$2,Sorties!$F$2:$F$5000,"&lt;&gt;Commande spéciale")</f>
        <v>8</v>
      </c>
      <c r="C46" s="15" t="n">
        <f aca="false">SUMIFS(Sorties!$E$2:$E$5000,Sorties!$A$2:$A$5000,$A46,Sorties!$C$2:$C$5000,C$2,Sorties!$F$2:$F$5000,"&lt;&gt;Commande spéciale")</f>
        <v>5</v>
      </c>
      <c r="D46" s="15" t="n">
        <f aca="false">SUMIFS(Sorties!$E$2:$E$5000,Sorties!$A$2:$A$5000,$A46,Sorties!$C$2:$C$5000,D$2,Sorties!$F$2:$F$5000,"&lt;&gt;Commande spéciale")</f>
        <v>7</v>
      </c>
      <c r="E46" s="15" t="n">
        <f aca="false">SUMIFS(Sorties!$E$2:$E$5000,Sorties!$A$2:$A$5000,$A46,Sorties!$C$2:$C$5000,E$2,Sorties!$F$2:$F$5000,"&lt;&gt;Commande spéciale")</f>
        <v>1</v>
      </c>
      <c r="F46" s="15" t="n">
        <f aca="false">SUMIFS(Sorties!$E$2:$E$5000,Sorties!$A$2:$A$5000,$A46,Sorties!$C$2:$C$5000,F$2,Sorties!$F$2:$F$5000,"&lt;&gt;Commande spéciale")</f>
        <v>0</v>
      </c>
      <c r="G46" s="15" t="n">
        <f aca="false">SUMIFS(Sorties!$E$2:$E$5000,Sorties!$A$2:$A$5000,$A46,Sorties!$C$2:$C$5000,G$2,Sorties!$F$2:$F$5000,"&lt;&gt;Commande spéciale")</f>
        <v>0</v>
      </c>
      <c r="H46" s="15" t="n">
        <f aca="false">SUMIFS(Sorties!$E$2:$E$5000,Sorties!$A$2:$A$5000,$A46,Sorties!$C$2:$C$5000,H$2,Sorties!$F$2:$F$5000,"&lt;&gt;Commande spéciale")</f>
        <v>0</v>
      </c>
      <c r="I46" s="15" t="n">
        <f aca="false">SUMIFS(Sorties!$E$2:$E$5000,Sorties!$A$2:$A$5000,$A46,Sorties!$C$2:$C$5000,I$2,Sorties!$F$2:$F$5000,"&lt;&gt;Commande spéciale")</f>
        <v>0</v>
      </c>
      <c r="K46" s="15" t="n">
        <f aca="false">SUMIFS(Sorties!$E$2:$E$5000,Sorties!$A$2:$A$5000,$A46,Sorties!$C$2:$C$5000,K$2)</f>
        <v>8</v>
      </c>
      <c r="L46" s="15" t="n">
        <f aca="false">SUMIFS(Sorties!$E$2:$E$5000,Sorties!$A$2:$A$5000,$A46,Sorties!$C$2:$C$5000,L$2)</f>
        <v>5</v>
      </c>
      <c r="M46" s="15" t="n">
        <f aca="false">SUMIFS(Sorties!$E$2:$E$5000,Sorties!$A$2:$A$5000,$A46,Sorties!$C$2:$C$5000,M$2)</f>
        <v>7</v>
      </c>
      <c r="N46" s="15" t="n">
        <f aca="false">SUMIFS(Sorties!$E$2:$E$5000,Sorties!$A$2:$A$5000,$A46,Sorties!$C$2:$C$5000,N$2)</f>
        <v>1</v>
      </c>
      <c r="O46" s="15" t="n">
        <f aca="false">SUMIFS(Sorties!$E$2:$E$5000,Sorties!$A$2:$A$5000,$A46,Sorties!$C$2:$C$5000,O$2)</f>
        <v>0</v>
      </c>
      <c r="P46" s="15" t="n">
        <f aca="false">SUMIFS(Sorties!$E$2:$E$5000,Sorties!$A$2:$A$5000,$A46,Sorties!$C$2:$C$5000,P$2)</f>
        <v>0</v>
      </c>
      <c r="Q46" s="15" t="n">
        <f aca="false">SUMIFS(Sorties!$E$2:$E$5000,Sorties!$A$2:$A$5000,$A46,Sorties!$C$2:$C$5000,Q$2)</f>
        <v>0</v>
      </c>
      <c r="R46" s="15" t="n">
        <f aca="false">SUMIFS(Sorties!$E$2:$E$5000,Sorties!$A$2:$A$5000,$A46,Sorties!$C$2:$C$5000,R$2)</f>
        <v>0</v>
      </c>
    </row>
    <row r="47" customFormat="false" ht="15" hidden="false" customHeight="false" outlineLevel="0" collapsed="false">
      <c r="A47" s="12" t="n">
        <v>45994</v>
      </c>
      <c r="B47" s="15" t="n">
        <f aca="false">SUMIFS(Sorties!$E$2:$E$5000,Sorties!$A$2:$A$5000,$A47,Sorties!$C$2:$C$5000,B$2,Sorties!$F$2:$F$5000,"&lt;&gt;Commande spéciale")</f>
        <v>12</v>
      </c>
      <c r="C47" s="15" t="n">
        <f aca="false">SUMIFS(Sorties!$E$2:$E$5000,Sorties!$A$2:$A$5000,$A47,Sorties!$C$2:$C$5000,C$2,Sorties!$F$2:$F$5000,"&lt;&gt;Commande spéciale")</f>
        <v>0</v>
      </c>
      <c r="D47" s="15" t="n">
        <f aca="false">SUMIFS(Sorties!$E$2:$E$5000,Sorties!$A$2:$A$5000,$A47,Sorties!$C$2:$C$5000,D$2,Sorties!$F$2:$F$5000,"&lt;&gt;Commande spéciale")</f>
        <v>7</v>
      </c>
      <c r="E47" s="15" t="n">
        <f aca="false">SUMIFS(Sorties!$E$2:$E$5000,Sorties!$A$2:$A$5000,$A47,Sorties!$C$2:$C$5000,E$2,Sorties!$F$2:$F$5000,"&lt;&gt;Commande spéciale")</f>
        <v>0</v>
      </c>
      <c r="F47" s="15" t="n">
        <f aca="false">SUMIFS(Sorties!$E$2:$E$5000,Sorties!$A$2:$A$5000,$A47,Sorties!$C$2:$C$5000,F$2,Sorties!$F$2:$F$5000,"&lt;&gt;Commande spéciale")</f>
        <v>0</v>
      </c>
      <c r="G47" s="15" t="n">
        <f aca="false">SUMIFS(Sorties!$E$2:$E$5000,Sorties!$A$2:$A$5000,$A47,Sorties!$C$2:$C$5000,G$2,Sorties!$F$2:$F$5000,"&lt;&gt;Commande spéciale")</f>
        <v>0</v>
      </c>
      <c r="H47" s="15" t="n">
        <f aca="false">SUMIFS(Sorties!$E$2:$E$5000,Sorties!$A$2:$A$5000,$A47,Sorties!$C$2:$C$5000,H$2,Sorties!$F$2:$F$5000,"&lt;&gt;Commande spéciale")</f>
        <v>0</v>
      </c>
      <c r="I47" s="15" t="n">
        <f aca="false">SUMIFS(Sorties!$E$2:$E$5000,Sorties!$A$2:$A$5000,$A47,Sorties!$C$2:$C$5000,I$2,Sorties!$F$2:$F$5000,"&lt;&gt;Commande spéciale")</f>
        <v>1</v>
      </c>
      <c r="K47" s="15" t="n">
        <f aca="false">SUMIFS(Sorties!$E$2:$E$5000,Sorties!$A$2:$A$5000,$A47,Sorties!$C$2:$C$5000,K$2)</f>
        <v>12</v>
      </c>
      <c r="L47" s="15" t="n">
        <f aca="false">SUMIFS(Sorties!$E$2:$E$5000,Sorties!$A$2:$A$5000,$A47,Sorties!$C$2:$C$5000,L$2)</f>
        <v>0</v>
      </c>
      <c r="M47" s="15" t="n">
        <f aca="false">SUMIFS(Sorties!$E$2:$E$5000,Sorties!$A$2:$A$5000,$A47,Sorties!$C$2:$C$5000,M$2)</f>
        <v>7</v>
      </c>
      <c r="N47" s="15" t="n">
        <f aca="false">SUMIFS(Sorties!$E$2:$E$5000,Sorties!$A$2:$A$5000,$A47,Sorties!$C$2:$C$5000,N$2)</f>
        <v>0</v>
      </c>
      <c r="O47" s="15" t="n">
        <f aca="false">SUMIFS(Sorties!$E$2:$E$5000,Sorties!$A$2:$A$5000,$A47,Sorties!$C$2:$C$5000,O$2)</f>
        <v>0</v>
      </c>
      <c r="P47" s="15" t="n">
        <f aca="false">SUMIFS(Sorties!$E$2:$E$5000,Sorties!$A$2:$A$5000,$A47,Sorties!$C$2:$C$5000,P$2)</f>
        <v>0</v>
      </c>
      <c r="Q47" s="15" t="n">
        <f aca="false">SUMIFS(Sorties!$E$2:$E$5000,Sorties!$A$2:$A$5000,$A47,Sorties!$C$2:$C$5000,Q$2)</f>
        <v>0</v>
      </c>
      <c r="R47" s="15" t="n">
        <f aca="false">SUMIFS(Sorties!$E$2:$E$5000,Sorties!$A$2:$A$5000,$A47,Sorties!$C$2:$C$5000,R$2)</f>
        <v>1</v>
      </c>
    </row>
    <row r="48" customFormat="false" ht="15" hidden="false" customHeight="false" outlineLevel="0" collapsed="false">
      <c r="A48" s="12" t="n">
        <v>45995</v>
      </c>
      <c r="B48" s="15" t="n">
        <f aca="false">SUMIFS(Sorties!$E$2:$E$5000,Sorties!$A$2:$A$5000,$A48,Sorties!$C$2:$C$5000,B$2,Sorties!$F$2:$F$5000,"&lt;&gt;Commande spéciale")</f>
        <v>5</v>
      </c>
      <c r="C48" s="15" t="n">
        <f aca="false">SUMIFS(Sorties!$E$2:$E$5000,Sorties!$A$2:$A$5000,$A48,Sorties!$C$2:$C$5000,C$2,Sorties!$F$2:$F$5000,"&lt;&gt;Commande spéciale")</f>
        <v>4</v>
      </c>
      <c r="D48" s="15" t="n">
        <f aca="false">SUMIFS(Sorties!$E$2:$E$5000,Sorties!$A$2:$A$5000,$A48,Sorties!$C$2:$C$5000,D$2,Sorties!$F$2:$F$5000,"&lt;&gt;Commande spéciale")</f>
        <v>7</v>
      </c>
      <c r="E48" s="15" t="n">
        <f aca="false">SUMIFS(Sorties!$E$2:$E$5000,Sorties!$A$2:$A$5000,$A48,Sorties!$C$2:$C$5000,E$2,Sorties!$F$2:$F$5000,"&lt;&gt;Commande spéciale")</f>
        <v>0</v>
      </c>
      <c r="F48" s="15" t="n">
        <f aca="false">SUMIFS(Sorties!$E$2:$E$5000,Sorties!$A$2:$A$5000,$A48,Sorties!$C$2:$C$5000,F$2,Sorties!$F$2:$F$5000,"&lt;&gt;Commande spéciale")</f>
        <v>4</v>
      </c>
      <c r="G48" s="15" t="n">
        <f aca="false">SUMIFS(Sorties!$E$2:$E$5000,Sorties!$A$2:$A$5000,$A48,Sorties!$C$2:$C$5000,G$2,Sorties!$F$2:$F$5000,"&lt;&gt;Commande spéciale")</f>
        <v>0</v>
      </c>
      <c r="H48" s="15" t="n">
        <f aca="false">SUMIFS(Sorties!$E$2:$E$5000,Sorties!$A$2:$A$5000,$A48,Sorties!$C$2:$C$5000,H$2,Sorties!$F$2:$F$5000,"&lt;&gt;Commande spéciale")</f>
        <v>1</v>
      </c>
      <c r="I48" s="15" t="n">
        <f aca="false">SUMIFS(Sorties!$E$2:$E$5000,Sorties!$A$2:$A$5000,$A48,Sorties!$C$2:$C$5000,I$2,Sorties!$F$2:$F$5000,"&lt;&gt;Commande spéciale")</f>
        <v>0</v>
      </c>
      <c r="K48" s="15" t="n">
        <f aca="false">SUMIFS(Sorties!$E$2:$E$5000,Sorties!$A$2:$A$5000,$A48,Sorties!$C$2:$C$5000,K$2)</f>
        <v>5</v>
      </c>
      <c r="L48" s="15" t="n">
        <f aca="false">SUMIFS(Sorties!$E$2:$E$5000,Sorties!$A$2:$A$5000,$A48,Sorties!$C$2:$C$5000,L$2)</f>
        <v>4</v>
      </c>
      <c r="M48" s="15" t="n">
        <f aca="false">SUMIFS(Sorties!$E$2:$E$5000,Sorties!$A$2:$A$5000,$A48,Sorties!$C$2:$C$5000,M$2)</f>
        <v>7</v>
      </c>
      <c r="N48" s="15" t="n">
        <f aca="false">SUMIFS(Sorties!$E$2:$E$5000,Sorties!$A$2:$A$5000,$A48,Sorties!$C$2:$C$5000,N$2)</f>
        <v>0</v>
      </c>
      <c r="O48" s="15" t="n">
        <f aca="false">SUMIFS(Sorties!$E$2:$E$5000,Sorties!$A$2:$A$5000,$A48,Sorties!$C$2:$C$5000,O$2)</f>
        <v>4</v>
      </c>
      <c r="P48" s="15" t="n">
        <f aca="false">SUMIFS(Sorties!$E$2:$E$5000,Sorties!$A$2:$A$5000,$A48,Sorties!$C$2:$C$5000,P$2)</f>
        <v>0</v>
      </c>
      <c r="Q48" s="15" t="n">
        <f aca="false">SUMIFS(Sorties!$E$2:$E$5000,Sorties!$A$2:$A$5000,$A48,Sorties!$C$2:$C$5000,Q$2)</f>
        <v>1</v>
      </c>
      <c r="R48" s="15" t="n">
        <f aca="false">SUMIFS(Sorties!$E$2:$E$5000,Sorties!$A$2:$A$5000,$A48,Sorties!$C$2:$C$5000,R$2)</f>
        <v>0</v>
      </c>
    </row>
    <row r="49" customFormat="false" ht="15" hidden="false" customHeight="false" outlineLevel="0" collapsed="false">
      <c r="A49" s="12" t="n">
        <v>45996</v>
      </c>
      <c r="B49" s="15" t="n">
        <f aca="false">SUMIFS(Sorties!$E$2:$E$5000,Sorties!$A$2:$A$5000,$A49,Sorties!$C$2:$C$5000,B$2,Sorties!$F$2:$F$5000,"&lt;&gt;Commande spéciale")</f>
        <v>0</v>
      </c>
      <c r="C49" s="15" t="n">
        <f aca="false">SUMIFS(Sorties!$E$2:$E$5000,Sorties!$A$2:$A$5000,$A49,Sorties!$C$2:$C$5000,C$2,Sorties!$F$2:$F$5000,"&lt;&gt;Commande spéciale")</f>
        <v>5</v>
      </c>
      <c r="D49" s="15" t="n">
        <f aca="false">SUMIFS(Sorties!$E$2:$E$5000,Sorties!$A$2:$A$5000,$A49,Sorties!$C$2:$C$5000,D$2,Sorties!$F$2:$F$5000,"&lt;&gt;Commande spéciale")</f>
        <v>7</v>
      </c>
      <c r="E49" s="15" t="n">
        <f aca="false">SUMIFS(Sorties!$E$2:$E$5000,Sorties!$A$2:$A$5000,$A49,Sorties!$C$2:$C$5000,E$2,Sorties!$F$2:$F$5000,"&lt;&gt;Commande spéciale")</f>
        <v>1</v>
      </c>
      <c r="F49" s="15" t="n">
        <f aca="false">SUMIFS(Sorties!$E$2:$E$5000,Sorties!$A$2:$A$5000,$A49,Sorties!$C$2:$C$5000,F$2,Sorties!$F$2:$F$5000,"&lt;&gt;Commande spéciale")</f>
        <v>0</v>
      </c>
      <c r="G49" s="15" t="n">
        <f aca="false">SUMIFS(Sorties!$E$2:$E$5000,Sorties!$A$2:$A$5000,$A49,Sorties!$C$2:$C$5000,G$2,Sorties!$F$2:$F$5000,"&lt;&gt;Commande spéciale")</f>
        <v>3</v>
      </c>
      <c r="H49" s="15" t="n">
        <f aca="false">SUMIFS(Sorties!$E$2:$E$5000,Sorties!$A$2:$A$5000,$A49,Sorties!$C$2:$C$5000,H$2,Sorties!$F$2:$F$5000,"&lt;&gt;Commande spéciale")</f>
        <v>0</v>
      </c>
      <c r="I49" s="15" t="n">
        <f aca="false">SUMIFS(Sorties!$E$2:$E$5000,Sorties!$A$2:$A$5000,$A49,Sorties!$C$2:$C$5000,I$2,Sorties!$F$2:$F$5000,"&lt;&gt;Commande spéciale")</f>
        <v>0</v>
      </c>
      <c r="K49" s="15" t="n">
        <f aca="false">SUMIFS(Sorties!$E$2:$E$5000,Sorties!$A$2:$A$5000,$A49,Sorties!$C$2:$C$5000,K$2)</f>
        <v>0</v>
      </c>
      <c r="L49" s="15" t="n">
        <f aca="false">SUMIFS(Sorties!$E$2:$E$5000,Sorties!$A$2:$A$5000,$A49,Sorties!$C$2:$C$5000,L$2)</f>
        <v>5</v>
      </c>
      <c r="M49" s="15" t="n">
        <f aca="false">SUMIFS(Sorties!$E$2:$E$5000,Sorties!$A$2:$A$5000,$A49,Sorties!$C$2:$C$5000,M$2)</f>
        <v>7</v>
      </c>
      <c r="N49" s="15" t="n">
        <f aca="false">SUMIFS(Sorties!$E$2:$E$5000,Sorties!$A$2:$A$5000,$A49,Sorties!$C$2:$C$5000,N$2)</f>
        <v>1</v>
      </c>
      <c r="O49" s="15" t="n">
        <f aca="false">SUMIFS(Sorties!$E$2:$E$5000,Sorties!$A$2:$A$5000,$A49,Sorties!$C$2:$C$5000,O$2)</f>
        <v>0</v>
      </c>
      <c r="P49" s="15" t="n">
        <f aca="false">SUMIFS(Sorties!$E$2:$E$5000,Sorties!$A$2:$A$5000,$A49,Sorties!$C$2:$C$5000,P$2)</f>
        <v>3</v>
      </c>
      <c r="Q49" s="15" t="n">
        <f aca="false">SUMIFS(Sorties!$E$2:$E$5000,Sorties!$A$2:$A$5000,$A49,Sorties!$C$2:$C$5000,Q$2)</f>
        <v>0</v>
      </c>
      <c r="R49" s="15" t="n">
        <f aca="false">SUMIFS(Sorties!$E$2:$E$5000,Sorties!$A$2:$A$5000,$A49,Sorties!$C$2:$C$5000,R$2)</f>
        <v>0</v>
      </c>
    </row>
    <row r="50" customFormat="false" ht="15" hidden="false" customHeight="false" outlineLevel="0" collapsed="false">
      <c r="A50" s="12" t="n">
        <v>45999</v>
      </c>
      <c r="B50" s="15" t="n">
        <f aca="false">SUMIFS(Sorties!$E$2:$E$5000,Sorties!$A$2:$A$5000,$A50,Sorties!$C$2:$C$5000,B$2,Sorties!$F$2:$F$5000,"&lt;&gt;Commande spéciale")</f>
        <v>11</v>
      </c>
      <c r="C50" s="15" t="n">
        <f aca="false">SUMIFS(Sorties!$E$2:$E$5000,Sorties!$A$2:$A$5000,$A50,Sorties!$C$2:$C$5000,C$2,Sorties!$F$2:$F$5000,"&lt;&gt;Commande spéciale")</f>
        <v>6</v>
      </c>
      <c r="D50" s="15" t="n">
        <f aca="false">SUMIFS(Sorties!$E$2:$E$5000,Sorties!$A$2:$A$5000,$A50,Sorties!$C$2:$C$5000,D$2,Sorties!$F$2:$F$5000,"&lt;&gt;Commande spéciale")</f>
        <v>4</v>
      </c>
      <c r="E50" s="15" t="n">
        <f aca="false">SUMIFS(Sorties!$E$2:$E$5000,Sorties!$A$2:$A$5000,$A50,Sorties!$C$2:$C$5000,E$2,Sorties!$F$2:$F$5000,"&lt;&gt;Commande spéciale")</f>
        <v>2</v>
      </c>
      <c r="F50" s="15" t="n">
        <f aca="false">SUMIFS(Sorties!$E$2:$E$5000,Sorties!$A$2:$A$5000,$A50,Sorties!$C$2:$C$5000,F$2,Sorties!$F$2:$F$5000,"&lt;&gt;Commande spéciale")</f>
        <v>0</v>
      </c>
      <c r="G50" s="15" t="n">
        <f aca="false">SUMIFS(Sorties!$E$2:$E$5000,Sorties!$A$2:$A$5000,$A50,Sorties!$C$2:$C$5000,G$2,Sorties!$F$2:$F$5000,"&lt;&gt;Commande spéciale")</f>
        <v>0</v>
      </c>
      <c r="H50" s="15" t="n">
        <f aca="false">SUMIFS(Sorties!$E$2:$E$5000,Sorties!$A$2:$A$5000,$A50,Sorties!$C$2:$C$5000,H$2,Sorties!$F$2:$F$5000,"&lt;&gt;Commande spéciale")</f>
        <v>0</v>
      </c>
      <c r="I50" s="15" t="n">
        <f aca="false">SUMIFS(Sorties!$E$2:$E$5000,Sorties!$A$2:$A$5000,$A50,Sorties!$C$2:$C$5000,I$2,Sorties!$F$2:$F$5000,"&lt;&gt;Commande spéciale")</f>
        <v>0</v>
      </c>
      <c r="K50" s="15" t="n">
        <f aca="false">SUMIFS(Sorties!$E$2:$E$5000,Sorties!$A$2:$A$5000,$A50,Sorties!$C$2:$C$5000,K$2)</f>
        <v>11</v>
      </c>
      <c r="L50" s="15" t="n">
        <f aca="false">SUMIFS(Sorties!$E$2:$E$5000,Sorties!$A$2:$A$5000,$A50,Sorties!$C$2:$C$5000,L$2)</f>
        <v>6</v>
      </c>
      <c r="M50" s="15" t="n">
        <f aca="false">SUMIFS(Sorties!$E$2:$E$5000,Sorties!$A$2:$A$5000,$A50,Sorties!$C$2:$C$5000,M$2)</f>
        <v>4</v>
      </c>
      <c r="N50" s="15" t="n">
        <f aca="false">SUMIFS(Sorties!$E$2:$E$5000,Sorties!$A$2:$A$5000,$A50,Sorties!$C$2:$C$5000,N$2)</f>
        <v>2</v>
      </c>
      <c r="O50" s="15" t="n">
        <f aca="false">SUMIFS(Sorties!$E$2:$E$5000,Sorties!$A$2:$A$5000,$A50,Sorties!$C$2:$C$5000,O$2)</f>
        <v>0</v>
      </c>
      <c r="P50" s="15" t="n">
        <f aca="false">SUMIFS(Sorties!$E$2:$E$5000,Sorties!$A$2:$A$5000,$A50,Sorties!$C$2:$C$5000,P$2)</f>
        <v>0</v>
      </c>
      <c r="Q50" s="15" t="n">
        <f aca="false">SUMIFS(Sorties!$E$2:$E$5000,Sorties!$A$2:$A$5000,$A50,Sorties!$C$2:$C$5000,Q$2)</f>
        <v>0</v>
      </c>
      <c r="R50" s="15" t="n">
        <f aca="false">SUMIFS(Sorties!$E$2:$E$5000,Sorties!$A$2:$A$5000,$A50,Sorties!$C$2:$C$5000,R$2)</f>
        <v>0</v>
      </c>
    </row>
    <row r="51" customFormat="false" ht="15" hidden="false" customHeight="false" outlineLevel="0" collapsed="false">
      <c r="A51" s="12" t="n">
        <v>46000</v>
      </c>
      <c r="B51" s="15" t="n">
        <f aca="false">SUMIFS(Sorties!$E$2:$E$5000,Sorties!$A$2:$A$5000,$A51,Sorties!$C$2:$C$5000,B$2,Sorties!$F$2:$F$5000,"&lt;&gt;Commande spéciale")</f>
        <v>8</v>
      </c>
      <c r="C51" s="15" t="n">
        <f aca="false">SUMIFS(Sorties!$E$2:$E$5000,Sorties!$A$2:$A$5000,$A51,Sorties!$C$2:$C$5000,C$2,Sorties!$F$2:$F$5000,"&lt;&gt;Commande spéciale")</f>
        <v>5</v>
      </c>
      <c r="D51" s="15" t="n">
        <f aca="false">SUMIFS(Sorties!$E$2:$E$5000,Sorties!$A$2:$A$5000,$A51,Sorties!$C$2:$C$5000,D$2,Sorties!$F$2:$F$5000,"&lt;&gt;Commande spéciale")</f>
        <v>2</v>
      </c>
      <c r="E51" s="15" t="n">
        <f aca="false">SUMIFS(Sorties!$E$2:$E$5000,Sorties!$A$2:$A$5000,$A51,Sorties!$C$2:$C$5000,E$2,Sorties!$F$2:$F$5000,"&lt;&gt;Commande spéciale")</f>
        <v>0</v>
      </c>
      <c r="F51" s="15" t="n">
        <f aca="false">SUMIFS(Sorties!$E$2:$E$5000,Sorties!$A$2:$A$5000,$A51,Sorties!$C$2:$C$5000,F$2,Sorties!$F$2:$F$5000,"&lt;&gt;Commande spéciale")</f>
        <v>6</v>
      </c>
      <c r="G51" s="15" t="n">
        <f aca="false">SUMIFS(Sorties!$E$2:$E$5000,Sorties!$A$2:$A$5000,$A51,Sorties!$C$2:$C$5000,G$2,Sorties!$F$2:$F$5000,"&lt;&gt;Commande spéciale")</f>
        <v>0</v>
      </c>
      <c r="H51" s="15" t="n">
        <f aca="false">SUMIFS(Sorties!$E$2:$E$5000,Sorties!$A$2:$A$5000,$A51,Sorties!$C$2:$C$5000,H$2,Sorties!$F$2:$F$5000,"&lt;&gt;Commande spéciale")</f>
        <v>0</v>
      </c>
      <c r="I51" s="15" t="n">
        <f aca="false">SUMIFS(Sorties!$E$2:$E$5000,Sorties!$A$2:$A$5000,$A51,Sorties!$C$2:$C$5000,I$2,Sorties!$F$2:$F$5000,"&lt;&gt;Commande spéciale")</f>
        <v>1</v>
      </c>
      <c r="K51" s="15" t="n">
        <f aca="false">SUMIFS(Sorties!$E$2:$E$5000,Sorties!$A$2:$A$5000,$A51,Sorties!$C$2:$C$5000,K$2)</f>
        <v>8</v>
      </c>
      <c r="L51" s="15" t="n">
        <f aca="false">SUMIFS(Sorties!$E$2:$E$5000,Sorties!$A$2:$A$5000,$A51,Sorties!$C$2:$C$5000,L$2)</f>
        <v>5</v>
      </c>
      <c r="M51" s="15" t="n">
        <f aca="false">SUMIFS(Sorties!$E$2:$E$5000,Sorties!$A$2:$A$5000,$A51,Sorties!$C$2:$C$5000,M$2)</f>
        <v>2</v>
      </c>
      <c r="N51" s="15" t="n">
        <f aca="false">SUMIFS(Sorties!$E$2:$E$5000,Sorties!$A$2:$A$5000,$A51,Sorties!$C$2:$C$5000,N$2)</f>
        <v>0</v>
      </c>
      <c r="O51" s="15" t="n">
        <f aca="false">SUMIFS(Sorties!$E$2:$E$5000,Sorties!$A$2:$A$5000,$A51,Sorties!$C$2:$C$5000,O$2)</f>
        <v>6</v>
      </c>
      <c r="P51" s="15" t="n">
        <f aca="false">SUMIFS(Sorties!$E$2:$E$5000,Sorties!$A$2:$A$5000,$A51,Sorties!$C$2:$C$5000,P$2)</f>
        <v>0</v>
      </c>
      <c r="Q51" s="15" t="n">
        <f aca="false">SUMIFS(Sorties!$E$2:$E$5000,Sorties!$A$2:$A$5000,$A51,Sorties!$C$2:$C$5000,Q$2)</f>
        <v>0</v>
      </c>
      <c r="R51" s="15" t="n">
        <f aca="false">SUMIFS(Sorties!$E$2:$E$5000,Sorties!$A$2:$A$5000,$A51,Sorties!$C$2:$C$5000,R$2)</f>
        <v>1</v>
      </c>
    </row>
    <row r="52" customFormat="false" ht="15" hidden="false" customHeight="false" outlineLevel="0" collapsed="false">
      <c r="A52" s="12" t="n">
        <v>46001</v>
      </c>
      <c r="B52" s="15" t="n">
        <f aca="false">SUMIFS(Sorties!$E$2:$E$5000,Sorties!$A$2:$A$5000,$A52,Sorties!$C$2:$C$5000,B$2,Sorties!$F$2:$F$5000,"&lt;&gt;Commande spéciale")</f>
        <v>10</v>
      </c>
      <c r="C52" s="15" t="n">
        <f aca="false">SUMIFS(Sorties!$E$2:$E$5000,Sorties!$A$2:$A$5000,$A52,Sorties!$C$2:$C$5000,C$2,Sorties!$F$2:$F$5000,"&lt;&gt;Commande spéciale")</f>
        <v>2</v>
      </c>
      <c r="D52" s="15" t="n">
        <f aca="false">SUMIFS(Sorties!$E$2:$E$5000,Sorties!$A$2:$A$5000,$A52,Sorties!$C$2:$C$5000,D$2,Sorties!$F$2:$F$5000,"&lt;&gt;Commande spéciale")</f>
        <v>3</v>
      </c>
      <c r="E52" s="15" t="n">
        <f aca="false">SUMIFS(Sorties!$E$2:$E$5000,Sorties!$A$2:$A$5000,$A52,Sorties!$C$2:$C$5000,E$2,Sorties!$F$2:$F$5000,"&lt;&gt;Commande spéciale")</f>
        <v>0</v>
      </c>
      <c r="F52" s="15" t="n">
        <f aca="false">SUMIFS(Sorties!$E$2:$E$5000,Sorties!$A$2:$A$5000,$A52,Sorties!$C$2:$C$5000,F$2,Sorties!$F$2:$F$5000,"&lt;&gt;Commande spéciale")</f>
        <v>0</v>
      </c>
      <c r="G52" s="15" t="n">
        <f aca="false">SUMIFS(Sorties!$E$2:$E$5000,Sorties!$A$2:$A$5000,$A52,Sorties!$C$2:$C$5000,G$2,Sorties!$F$2:$F$5000,"&lt;&gt;Commande spéciale")</f>
        <v>0</v>
      </c>
      <c r="H52" s="15" t="n">
        <f aca="false">SUMIFS(Sorties!$E$2:$E$5000,Sorties!$A$2:$A$5000,$A52,Sorties!$C$2:$C$5000,H$2,Sorties!$F$2:$F$5000,"&lt;&gt;Commande spéciale")</f>
        <v>0</v>
      </c>
      <c r="I52" s="15" t="n">
        <f aca="false">SUMIFS(Sorties!$E$2:$E$5000,Sorties!$A$2:$A$5000,$A52,Sorties!$C$2:$C$5000,I$2,Sorties!$F$2:$F$5000,"&lt;&gt;Commande spéciale")</f>
        <v>0</v>
      </c>
      <c r="K52" s="15" t="n">
        <f aca="false">SUMIFS(Sorties!$E$2:$E$5000,Sorties!$A$2:$A$5000,$A52,Sorties!$C$2:$C$5000,K$2)</f>
        <v>10</v>
      </c>
      <c r="L52" s="15" t="n">
        <f aca="false">SUMIFS(Sorties!$E$2:$E$5000,Sorties!$A$2:$A$5000,$A52,Sorties!$C$2:$C$5000,L$2)</f>
        <v>2</v>
      </c>
      <c r="M52" s="15" t="n">
        <f aca="false">SUMIFS(Sorties!$E$2:$E$5000,Sorties!$A$2:$A$5000,$A52,Sorties!$C$2:$C$5000,M$2)</f>
        <v>3</v>
      </c>
      <c r="N52" s="15" t="n">
        <f aca="false">SUMIFS(Sorties!$E$2:$E$5000,Sorties!$A$2:$A$5000,$A52,Sorties!$C$2:$C$5000,N$2)</f>
        <v>0</v>
      </c>
      <c r="O52" s="15" t="n">
        <f aca="false">SUMIFS(Sorties!$E$2:$E$5000,Sorties!$A$2:$A$5000,$A52,Sorties!$C$2:$C$5000,O$2)</f>
        <v>0</v>
      </c>
      <c r="P52" s="15" t="n">
        <f aca="false">SUMIFS(Sorties!$E$2:$E$5000,Sorties!$A$2:$A$5000,$A52,Sorties!$C$2:$C$5000,P$2)</f>
        <v>0</v>
      </c>
      <c r="Q52" s="15" t="n">
        <f aca="false">SUMIFS(Sorties!$E$2:$E$5000,Sorties!$A$2:$A$5000,$A52,Sorties!$C$2:$C$5000,Q$2)</f>
        <v>0</v>
      </c>
      <c r="R52" s="15" t="n">
        <f aca="false">SUMIFS(Sorties!$E$2:$E$5000,Sorties!$A$2:$A$5000,$A52,Sorties!$C$2:$C$5000,R$2)</f>
        <v>0</v>
      </c>
    </row>
    <row r="53" customFormat="false" ht="15" hidden="false" customHeight="false" outlineLevel="0" collapsed="false">
      <c r="A53" s="12" t="n">
        <v>46002</v>
      </c>
      <c r="B53" s="15" t="n">
        <f aca="false">SUMIFS(Sorties!$E$2:$E$5000,Sorties!$A$2:$A$5000,$A53,Sorties!$C$2:$C$5000,B$2,Sorties!$F$2:$F$5000,"&lt;&gt;Commande spéciale")</f>
        <v>9</v>
      </c>
      <c r="C53" s="15" t="n">
        <f aca="false">SUMIFS(Sorties!$E$2:$E$5000,Sorties!$A$2:$A$5000,$A53,Sorties!$C$2:$C$5000,C$2,Sorties!$F$2:$F$5000,"&lt;&gt;Commande spéciale")</f>
        <v>5</v>
      </c>
      <c r="D53" s="15" t="n">
        <f aca="false">SUMIFS(Sorties!$E$2:$E$5000,Sorties!$A$2:$A$5000,$A53,Sorties!$C$2:$C$5000,D$2,Sorties!$F$2:$F$5000,"&lt;&gt;Commande spéciale")</f>
        <v>4</v>
      </c>
      <c r="E53" s="15" t="n">
        <f aca="false">SUMIFS(Sorties!$E$2:$E$5000,Sorties!$A$2:$A$5000,$A53,Sorties!$C$2:$C$5000,E$2,Sorties!$F$2:$F$5000,"&lt;&gt;Commande spéciale")</f>
        <v>0</v>
      </c>
      <c r="F53" s="15" t="n">
        <f aca="false">SUMIFS(Sorties!$E$2:$E$5000,Sorties!$A$2:$A$5000,$A53,Sorties!$C$2:$C$5000,F$2,Sorties!$F$2:$F$5000,"&lt;&gt;Commande spéciale")</f>
        <v>0</v>
      </c>
      <c r="G53" s="15" t="n">
        <f aca="false">SUMIFS(Sorties!$E$2:$E$5000,Sorties!$A$2:$A$5000,$A53,Sorties!$C$2:$C$5000,G$2,Sorties!$F$2:$F$5000,"&lt;&gt;Commande spéciale")</f>
        <v>0</v>
      </c>
      <c r="H53" s="15" t="n">
        <f aca="false">SUMIFS(Sorties!$E$2:$E$5000,Sorties!$A$2:$A$5000,$A53,Sorties!$C$2:$C$5000,H$2,Sorties!$F$2:$F$5000,"&lt;&gt;Commande spéciale")</f>
        <v>0</v>
      </c>
      <c r="I53" s="15" t="n">
        <f aca="false">SUMIFS(Sorties!$E$2:$E$5000,Sorties!$A$2:$A$5000,$A53,Sorties!$C$2:$C$5000,I$2,Sorties!$F$2:$F$5000,"&lt;&gt;Commande spéciale")</f>
        <v>0</v>
      </c>
      <c r="K53" s="15" t="n">
        <f aca="false">SUMIFS(Sorties!$E$2:$E$5000,Sorties!$A$2:$A$5000,$A53,Sorties!$C$2:$C$5000,K$2)</f>
        <v>9</v>
      </c>
      <c r="L53" s="15" t="n">
        <f aca="false">SUMIFS(Sorties!$E$2:$E$5000,Sorties!$A$2:$A$5000,$A53,Sorties!$C$2:$C$5000,L$2)</f>
        <v>5</v>
      </c>
      <c r="M53" s="15" t="n">
        <f aca="false">SUMIFS(Sorties!$E$2:$E$5000,Sorties!$A$2:$A$5000,$A53,Sorties!$C$2:$C$5000,M$2)</f>
        <v>4</v>
      </c>
      <c r="N53" s="15" t="n">
        <f aca="false">SUMIFS(Sorties!$E$2:$E$5000,Sorties!$A$2:$A$5000,$A53,Sorties!$C$2:$C$5000,N$2)</f>
        <v>0</v>
      </c>
      <c r="O53" s="15" t="n">
        <f aca="false">SUMIFS(Sorties!$E$2:$E$5000,Sorties!$A$2:$A$5000,$A53,Sorties!$C$2:$C$5000,O$2)</f>
        <v>0</v>
      </c>
      <c r="P53" s="15" t="n">
        <f aca="false">SUMIFS(Sorties!$E$2:$E$5000,Sorties!$A$2:$A$5000,$A53,Sorties!$C$2:$C$5000,P$2)</f>
        <v>0</v>
      </c>
      <c r="Q53" s="15" t="n">
        <f aca="false">SUMIFS(Sorties!$E$2:$E$5000,Sorties!$A$2:$A$5000,$A53,Sorties!$C$2:$C$5000,Q$2)</f>
        <v>0</v>
      </c>
      <c r="R53" s="15" t="n">
        <f aca="false">SUMIFS(Sorties!$E$2:$E$5000,Sorties!$A$2:$A$5000,$A53,Sorties!$C$2:$C$5000,R$2)</f>
        <v>0</v>
      </c>
    </row>
    <row r="54" customFormat="false" ht="15" hidden="false" customHeight="false" outlineLevel="0" collapsed="false">
      <c r="A54" s="12" t="n">
        <v>46003</v>
      </c>
      <c r="B54" s="15" t="n">
        <f aca="false">SUMIFS(Sorties!$E$2:$E$5000,Sorties!$A$2:$A$5000,$A54,Sorties!$C$2:$C$5000,B$2,Sorties!$F$2:$F$5000,"&lt;&gt;Commande spéciale")</f>
        <v>0</v>
      </c>
      <c r="C54" s="15" t="n">
        <f aca="false">SUMIFS(Sorties!$E$2:$E$5000,Sorties!$A$2:$A$5000,$A54,Sorties!$C$2:$C$5000,C$2,Sorties!$F$2:$F$5000,"&lt;&gt;Commande spéciale")</f>
        <v>9</v>
      </c>
      <c r="D54" s="15" t="n">
        <f aca="false">SUMIFS(Sorties!$E$2:$E$5000,Sorties!$A$2:$A$5000,$A54,Sorties!$C$2:$C$5000,D$2,Sorties!$F$2:$F$5000,"&lt;&gt;Commande spéciale")</f>
        <v>7</v>
      </c>
      <c r="E54" s="15" t="n">
        <f aca="false">SUMIFS(Sorties!$E$2:$E$5000,Sorties!$A$2:$A$5000,$A54,Sorties!$C$2:$C$5000,E$2,Sorties!$F$2:$F$5000,"&lt;&gt;Commande spéciale")</f>
        <v>4</v>
      </c>
      <c r="F54" s="15" t="n">
        <f aca="false">SUMIFS(Sorties!$E$2:$E$5000,Sorties!$A$2:$A$5000,$A54,Sorties!$C$2:$C$5000,F$2,Sorties!$F$2:$F$5000,"&lt;&gt;Commande spéciale")</f>
        <v>0</v>
      </c>
      <c r="G54" s="15" t="n">
        <f aca="false">SUMIFS(Sorties!$E$2:$E$5000,Sorties!$A$2:$A$5000,$A54,Sorties!$C$2:$C$5000,G$2,Sorties!$F$2:$F$5000,"&lt;&gt;Commande spéciale")</f>
        <v>0</v>
      </c>
      <c r="H54" s="15" t="n">
        <f aca="false">SUMIFS(Sorties!$E$2:$E$5000,Sorties!$A$2:$A$5000,$A54,Sorties!$C$2:$C$5000,H$2,Sorties!$F$2:$F$5000,"&lt;&gt;Commande spéciale")</f>
        <v>0</v>
      </c>
      <c r="I54" s="15" t="n">
        <f aca="false">SUMIFS(Sorties!$E$2:$E$5000,Sorties!$A$2:$A$5000,$A54,Sorties!$C$2:$C$5000,I$2,Sorties!$F$2:$F$5000,"&lt;&gt;Commande spéciale")</f>
        <v>0</v>
      </c>
      <c r="K54" s="15" t="n">
        <f aca="false">SUMIFS(Sorties!$E$2:$E$5000,Sorties!$A$2:$A$5000,$A54,Sorties!$C$2:$C$5000,K$2)</f>
        <v>0</v>
      </c>
      <c r="L54" s="15" t="n">
        <f aca="false">SUMIFS(Sorties!$E$2:$E$5000,Sorties!$A$2:$A$5000,$A54,Sorties!$C$2:$C$5000,L$2)</f>
        <v>9</v>
      </c>
      <c r="M54" s="15" t="n">
        <f aca="false">SUMIFS(Sorties!$E$2:$E$5000,Sorties!$A$2:$A$5000,$A54,Sorties!$C$2:$C$5000,M$2)</f>
        <v>7</v>
      </c>
      <c r="N54" s="15" t="n">
        <f aca="false">SUMIFS(Sorties!$E$2:$E$5000,Sorties!$A$2:$A$5000,$A54,Sorties!$C$2:$C$5000,N$2)</f>
        <v>4</v>
      </c>
      <c r="O54" s="15" t="n">
        <f aca="false">SUMIFS(Sorties!$E$2:$E$5000,Sorties!$A$2:$A$5000,$A54,Sorties!$C$2:$C$5000,O$2)</f>
        <v>0</v>
      </c>
      <c r="P54" s="15" t="n">
        <f aca="false">SUMIFS(Sorties!$E$2:$E$5000,Sorties!$A$2:$A$5000,$A54,Sorties!$C$2:$C$5000,P$2)</f>
        <v>0</v>
      </c>
      <c r="Q54" s="15" t="n">
        <f aca="false">SUMIFS(Sorties!$E$2:$E$5000,Sorties!$A$2:$A$5000,$A54,Sorties!$C$2:$C$5000,Q$2)</f>
        <v>0</v>
      </c>
      <c r="R54" s="15" t="n">
        <f aca="false">SUMIFS(Sorties!$E$2:$E$5000,Sorties!$A$2:$A$5000,$A54,Sorties!$C$2:$C$5000,R$2)</f>
        <v>0</v>
      </c>
    </row>
    <row r="55" customFormat="false" ht="15" hidden="false" customHeight="false" outlineLevel="0" collapsed="false">
      <c r="A55" s="12" t="n">
        <v>46006</v>
      </c>
      <c r="B55" s="15" t="n">
        <f aca="false">SUMIFS(Sorties!$E$2:$E$5000,Sorties!$A$2:$A$5000,$A55,Sorties!$C$2:$C$5000,B$2,Sorties!$F$2:$F$5000,"&lt;&gt;Commande spéciale")</f>
        <v>10</v>
      </c>
      <c r="C55" s="15" t="n">
        <f aca="false">SUMIFS(Sorties!$E$2:$E$5000,Sorties!$A$2:$A$5000,$A55,Sorties!$C$2:$C$5000,C$2,Sorties!$F$2:$F$5000,"&lt;&gt;Commande spéciale")</f>
        <v>5</v>
      </c>
      <c r="D55" s="15" t="n">
        <f aca="false">SUMIFS(Sorties!$E$2:$E$5000,Sorties!$A$2:$A$5000,$A55,Sorties!$C$2:$C$5000,D$2,Sorties!$F$2:$F$5000,"&lt;&gt;Commande spéciale")</f>
        <v>3</v>
      </c>
      <c r="E55" s="15" t="n">
        <f aca="false">SUMIFS(Sorties!$E$2:$E$5000,Sorties!$A$2:$A$5000,$A55,Sorties!$C$2:$C$5000,E$2,Sorties!$F$2:$F$5000,"&lt;&gt;Commande spéciale")</f>
        <v>0</v>
      </c>
      <c r="F55" s="15" t="n">
        <f aca="false">SUMIFS(Sorties!$E$2:$E$5000,Sorties!$A$2:$A$5000,$A55,Sorties!$C$2:$C$5000,F$2,Sorties!$F$2:$F$5000,"&lt;&gt;Commande spéciale")</f>
        <v>0</v>
      </c>
      <c r="G55" s="15" t="n">
        <f aca="false">SUMIFS(Sorties!$E$2:$E$5000,Sorties!$A$2:$A$5000,$A55,Sorties!$C$2:$C$5000,G$2,Sorties!$F$2:$F$5000,"&lt;&gt;Commande spéciale")</f>
        <v>0</v>
      </c>
      <c r="H55" s="15" t="n">
        <f aca="false">SUMIFS(Sorties!$E$2:$E$5000,Sorties!$A$2:$A$5000,$A55,Sorties!$C$2:$C$5000,H$2,Sorties!$F$2:$F$5000,"&lt;&gt;Commande spéciale")</f>
        <v>0</v>
      </c>
      <c r="I55" s="15" t="n">
        <f aca="false">SUMIFS(Sorties!$E$2:$E$5000,Sorties!$A$2:$A$5000,$A55,Sorties!$C$2:$C$5000,I$2,Sorties!$F$2:$F$5000,"&lt;&gt;Commande spéciale")</f>
        <v>2</v>
      </c>
      <c r="K55" s="15" t="n">
        <f aca="false">SUMIFS(Sorties!$E$2:$E$5000,Sorties!$A$2:$A$5000,$A55,Sorties!$C$2:$C$5000,K$2)</f>
        <v>10</v>
      </c>
      <c r="L55" s="15" t="n">
        <f aca="false">SUMIFS(Sorties!$E$2:$E$5000,Sorties!$A$2:$A$5000,$A55,Sorties!$C$2:$C$5000,L$2)</f>
        <v>5</v>
      </c>
      <c r="M55" s="15" t="n">
        <f aca="false">SUMIFS(Sorties!$E$2:$E$5000,Sorties!$A$2:$A$5000,$A55,Sorties!$C$2:$C$5000,M$2)</f>
        <v>3</v>
      </c>
      <c r="N55" s="15" t="n">
        <f aca="false">SUMIFS(Sorties!$E$2:$E$5000,Sorties!$A$2:$A$5000,$A55,Sorties!$C$2:$C$5000,N$2)</f>
        <v>0</v>
      </c>
      <c r="O55" s="15" t="n">
        <f aca="false">SUMIFS(Sorties!$E$2:$E$5000,Sorties!$A$2:$A$5000,$A55,Sorties!$C$2:$C$5000,O$2)</f>
        <v>0</v>
      </c>
      <c r="P55" s="15" t="n">
        <f aca="false">SUMIFS(Sorties!$E$2:$E$5000,Sorties!$A$2:$A$5000,$A55,Sorties!$C$2:$C$5000,P$2)</f>
        <v>0</v>
      </c>
      <c r="Q55" s="15" t="n">
        <f aca="false">SUMIFS(Sorties!$E$2:$E$5000,Sorties!$A$2:$A$5000,$A55,Sorties!$C$2:$C$5000,Q$2)</f>
        <v>0</v>
      </c>
      <c r="R55" s="15" t="n">
        <f aca="false">SUMIFS(Sorties!$E$2:$E$5000,Sorties!$A$2:$A$5000,$A55,Sorties!$C$2:$C$5000,R$2)</f>
        <v>2</v>
      </c>
    </row>
    <row r="56" customFormat="false" ht="15" hidden="false" customHeight="false" outlineLevel="0" collapsed="false">
      <c r="A56" s="12" t="n">
        <v>46007</v>
      </c>
      <c r="B56" s="15" t="n">
        <f aca="false">SUMIFS(Sorties!$E$2:$E$5000,Sorties!$A$2:$A$5000,$A56,Sorties!$C$2:$C$5000,B$2,Sorties!$F$2:$F$5000,"&lt;&gt;Commande spéciale")</f>
        <v>0</v>
      </c>
      <c r="C56" s="15" t="n">
        <f aca="false">SUMIFS(Sorties!$E$2:$E$5000,Sorties!$A$2:$A$5000,$A56,Sorties!$C$2:$C$5000,C$2,Sorties!$F$2:$F$5000,"&lt;&gt;Commande spéciale")</f>
        <v>4</v>
      </c>
      <c r="D56" s="15" t="n">
        <f aca="false">SUMIFS(Sorties!$E$2:$E$5000,Sorties!$A$2:$A$5000,$A56,Sorties!$C$2:$C$5000,D$2,Sorties!$F$2:$F$5000,"&lt;&gt;Commande spéciale")</f>
        <v>7</v>
      </c>
      <c r="E56" s="15" t="n">
        <f aca="false">SUMIFS(Sorties!$E$2:$E$5000,Sorties!$A$2:$A$5000,$A56,Sorties!$C$2:$C$5000,E$2,Sorties!$F$2:$F$5000,"&lt;&gt;Commande spéciale")</f>
        <v>0</v>
      </c>
      <c r="F56" s="15" t="n">
        <f aca="false">SUMIFS(Sorties!$E$2:$E$5000,Sorties!$A$2:$A$5000,$A56,Sorties!$C$2:$C$5000,F$2,Sorties!$F$2:$F$5000,"&lt;&gt;Commande spéciale")</f>
        <v>0</v>
      </c>
      <c r="G56" s="15" t="n">
        <f aca="false">SUMIFS(Sorties!$E$2:$E$5000,Sorties!$A$2:$A$5000,$A56,Sorties!$C$2:$C$5000,G$2,Sorties!$F$2:$F$5000,"&lt;&gt;Commande spéciale")</f>
        <v>0</v>
      </c>
      <c r="H56" s="15" t="n">
        <f aca="false">SUMIFS(Sorties!$E$2:$E$5000,Sorties!$A$2:$A$5000,$A56,Sorties!$C$2:$C$5000,H$2,Sorties!$F$2:$F$5000,"&lt;&gt;Commande spéciale")</f>
        <v>0</v>
      </c>
      <c r="I56" s="15" t="n">
        <f aca="false">SUMIFS(Sorties!$E$2:$E$5000,Sorties!$A$2:$A$5000,$A56,Sorties!$C$2:$C$5000,I$2,Sorties!$F$2:$F$5000,"&lt;&gt;Commande spéciale")</f>
        <v>2</v>
      </c>
      <c r="K56" s="15" t="n">
        <f aca="false">SUMIFS(Sorties!$E$2:$E$5000,Sorties!$A$2:$A$5000,$A56,Sorties!$C$2:$C$5000,K$2)</f>
        <v>0</v>
      </c>
      <c r="L56" s="15" t="n">
        <f aca="false">SUMIFS(Sorties!$E$2:$E$5000,Sorties!$A$2:$A$5000,$A56,Sorties!$C$2:$C$5000,L$2)</f>
        <v>4</v>
      </c>
      <c r="M56" s="15" t="n">
        <f aca="false">SUMIFS(Sorties!$E$2:$E$5000,Sorties!$A$2:$A$5000,$A56,Sorties!$C$2:$C$5000,M$2)</f>
        <v>7</v>
      </c>
      <c r="N56" s="15" t="n">
        <f aca="false">SUMIFS(Sorties!$E$2:$E$5000,Sorties!$A$2:$A$5000,$A56,Sorties!$C$2:$C$5000,N$2)</f>
        <v>0</v>
      </c>
      <c r="O56" s="15" t="n">
        <f aca="false">SUMIFS(Sorties!$E$2:$E$5000,Sorties!$A$2:$A$5000,$A56,Sorties!$C$2:$C$5000,O$2)</f>
        <v>0</v>
      </c>
      <c r="P56" s="15" t="n">
        <f aca="false">SUMIFS(Sorties!$E$2:$E$5000,Sorties!$A$2:$A$5000,$A56,Sorties!$C$2:$C$5000,P$2)</f>
        <v>0</v>
      </c>
      <c r="Q56" s="15" t="n">
        <f aca="false">SUMIFS(Sorties!$E$2:$E$5000,Sorties!$A$2:$A$5000,$A56,Sorties!$C$2:$C$5000,Q$2)</f>
        <v>0</v>
      </c>
      <c r="R56" s="15" t="n">
        <f aca="false">SUMIFS(Sorties!$E$2:$E$5000,Sorties!$A$2:$A$5000,$A56,Sorties!$C$2:$C$5000,R$2)</f>
        <v>2</v>
      </c>
    </row>
    <row r="57" customFormat="false" ht="15" hidden="false" customHeight="false" outlineLevel="0" collapsed="false">
      <c r="A57" s="12" t="n">
        <v>46008</v>
      </c>
      <c r="B57" s="15" t="n">
        <f aca="false">SUMIFS(Sorties!$E$2:$E$5000,Sorties!$A$2:$A$5000,$A57,Sorties!$C$2:$C$5000,B$2,Sorties!$F$2:$F$5000,"&lt;&gt;Commande spéciale")</f>
        <v>0</v>
      </c>
      <c r="C57" s="15" t="n">
        <f aca="false">SUMIFS(Sorties!$E$2:$E$5000,Sorties!$A$2:$A$5000,$A57,Sorties!$C$2:$C$5000,C$2,Sorties!$F$2:$F$5000,"&lt;&gt;Commande spéciale")</f>
        <v>7</v>
      </c>
      <c r="D57" s="15" t="n">
        <f aca="false">SUMIFS(Sorties!$E$2:$E$5000,Sorties!$A$2:$A$5000,$A57,Sorties!$C$2:$C$5000,D$2,Sorties!$F$2:$F$5000,"&lt;&gt;Commande spéciale")</f>
        <v>5</v>
      </c>
      <c r="E57" s="15" t="n">
        <f aca="false">SUMIFS(Sorties!$E$2:$E$5000,Sorties!$A$2:$A$5000,$A57,Sorties!$C$2:$C$5000,E$2,Sorties!$F$2:$F$5000,"&lt;&gt;Commande spéciale")</f>
        <v>0</v>
      </c>
      <c r="F57" s="15" t="n">
        <f aca="false">SUMIFS(Sorties!$E$2:$E$5000,Sorties!$A$2:$A$5000,$A57,Sorties!$C$2:$C$5000,F$2,Sorties!$F$2:$F$5000,"&lt;&gt;Commande spéciale")</f>
        <v>0</v>
      </c>
      <c r="G57" s="15" t="n">
        <f aca="false">SUMIFS(Sorties!$E$2:$E$5000,Sorties!$A$2:$A$5000,$A57,Sorties!$C$2:$C$5000,G$2,Sorties!$F$2:$F$5000,"&lt;&gt;Commande spéciale")</f>
        <v>0</v>
      </c>
      <c r="H57" s="15" t="n">
        <f aca="false">SUMIFS(Sorties!$E$2:$E$5000,Sorties!$A$2:$A$5000,$A57,Sorties!$C$2:$C$5000,H$2,Sorties!$F$2:$F$5000,"&lt;&gt;Commande spéciale")</f>
        <v>0</v>
      </c>
      <c r="I57" s="15" t="n">
        <f aca="false">SUMIFS(Sorties!$E$2:$E$5000,Sorties!$A$2:$A$5000,$A57,Sorties!$C$2:$C$5000,I$2,Sorties!$F$2:$F$5000,"&lt;&gt;Commande spéciale")</f>
        <v>0</v>
      </c>
      <c r="K57" s="15" t="n">
        <f aca="false">SUMIFS(Sorties!$E$2:$E$5000,Sorties!$A$2:$A$5000,$A57,Sorties!$C$2:$C$5000,K$2)</f>
        <v>0</v>
      </c>
      <c r="L57" s="15" t="n">
        <f aca="false">SUMIFS(Sorties!$E$2:$E$5000,Sorties!$A$2:$A$5000,$A57,Sorties!$C$2:$C$5000,L$2)</f>
        <v>7</v>
      </c>
      <c r="M57" s="15" t="n">
        <f aca="false">SUMIFS(Sorties!$E$2:$E$5000,Sorties!$A$2:$A$5000,$A57,Sorties!$C$2:$C$5000,M$2)</f>
        <v>5</v>
      </c>
      <c r="N57" s="15" t="n">
        <f aca="false">SUMIFS(Sorties!$E$2:$E$5000,Sorties!$A$2:$A$5000,$A57,Sorties!$C$2:$C$5000,N$2)</f>
        <v>0</v>
      </c>
      <c r="O57" s="15" t="n">
        <f aca="false">SUMIFS(Sorties!$E$2:$E$5000,Sorties!$A$2:$A$5000,$A57,Sorties!$C$2:$C$5000,O$2)</f>
        <v>0</v>
      </c>
      <c r="P57" s="15" t="n">
        <f aca="false">SUMIFS(Sorties!$E$2:$E$5000,Sorties!$A$2:$A$5000,$A57,Sorties!$C$2:$C$5000,P$2)</f>
        <v>0</v>
      </c>
      <c r="Q57" s="15" t="n">
        <f aca="false">SUMIFS(Sorties!$E$2:$E$5000,Sorties!$A$2:$A$5000,$A57,Sorties!$C$2:$C$5000,Q$2)</f>
        <v>0</v>
      </c>
      <c r="R57" s="15" t="n">
        <f aca="false">SUMIFS(Sorties!$E$2:$E$5000,Sorties!$A$2:$A$5000,$A57,Sorties!$C$2:$C$5000,R$2)</f>
        <v>0</v>
      </c>
    </row>
    <row r="58" customFormat="false" ht="15" hidden="false" customHeight="false" outlineLevel="0" collapsed="false">
      <c r="A58" s="12" t="n">
        <v>46009</v>
      </c>
      <c r="B58" s="15" t="n">
        <f aca="false">SUMIFS(Sorties!$E$2:$E$5000,Sorties!$A$2:$A$5000,$A58,Sorties!$C$2:$C$5000,B$2,Sorties!$F$2:$F$5000,"&lt;&gt;Commande spéciale")</f>
        <v>10</v>
      </c>
      <c r="C58" s="15" t="n">
        <f aca="false">SUMIFS(Sorties!$E$2:$E$5000,Sorties!$A$2:$A$5000,$A58,Sorties!$C$2:$C$5000,C$2,Sorties!$F$2:$F$5000,"&lt;&gt;Commande spéciale")</f>
        <v>6</v>
      </c>
      <c r="D58" s="15" t="n">
        <f aca="false">SUMIFS(Sorties!$E$2:$E$5000,Sorties!$A$2:$A$5000,$A58,Sorties!$C$2:$C$5000,D$2,Sorties!$F$2:$F$5000,"&lt;&gt;Commande spéciale")</f>
        <v>5</v>
      </c>
      <c r="E58" s="15" t="n">
        <f aca="false">SUMIFS(Sorties!$E$2:$E$5000,Sorties!$A$2:$A$5000,$A58,Sorties!$C$2:$C$5000,E$2,Sorties!$F$2:$F$5000,"&lt;&gt;Commande spéciale")</f>
        <v>0</v>
      </c>
      <c r="F58" s="15" t="n">
        <f aca="false">SUMIFS(Sorties!$E$2:$E$5000,Sorties!$A$2:$A$5000,$A58,Sorties!$C$2:$C$5000,F$2,Sorties!$F$2:$F$5000,"&lt;&gt;Commande spéciale")</f>
        <v>0</v>
      </c>
      <c r="G58" s="15" t="n">
        <f aca="false">SUMIFS(Sorties!$E$2:$E$5000,Sorties!$A$2:$A$5000,$A58,Sorties!$C$2:$C$5000,G$2,Sorties!$F$2:$F$5000,"&lt;&gt;Commande spéciale")</f>
        <v>0</v>
      </c>
      <c r="H58" s="15" t="n">
        <f aca="false">SUMIFS(Sorties!$E$2:$E$5000,Sorties!$A$2:$A$5000,$A58,Sorties!$C$2:$C$5000,H$2,Sorties!$F$2:$F$5000,"&lt;&gt;Commande spéciale")</f>
        <v>1</v>
      </c>
      <c r="I58" s="15" t="n">
        <f aca="false">SUMIFS(Sorties!$E$2:$E$5000,Sorties!$A$2:$A$5000,$A58,Sorties!$C$2:$C$5000,I$2,Sorties!$F$2:$F$5000,"&lt;&gt;Commande spéciale")</f>
        <v>2</v>
      </c>
      <c r="K58" s="15" t="n">
        <f aca="false">SUMIFS(Sorties!$E$2:$E$5000,Sorties!$A$2:$A$5000,$A58,Sorties!$C$2:$C$5000,K$2)</f>
        <v>10</v>
      </c>
      <c r="L58" s="15" t="n">
        <f aca="false">SUMIFS(Sorties!$E$2:$E$5000,Sorties!$A$2:$A$5000,$A58,Sorties!$C$2:$C$5000,L$2)</f>
        <v>6</v>
      </c>
      <c r="M58" s="15" t="n">
        <f aca="false">SUMIFS(Sorties!$E$2:$E$5000,Sorties!$A$2:$A$5000,$A58,Sorties!$C$2:$C$5000,M$2)</f>
        <v>5</v>
      </c>
      <c r="N58" s="15" t="n">
        <f aca="false">SUMIFS(Sorties!$E$2:$E$5000,Sorties!$A$2:$A$5000,$A58,Sorties!$C$2:$C$5000,N$2)</f>
        <v>0</v>
      </c>
      <c r="O58" s="15" t="n">
        <f aca="false">SUMIFS(Sorties!$E$2:$E$5000,Sorties!$A$2:$A$5000,$A58,Sorties!$C$2:$C$5000,O$2)</f>
        <v>0</v>
      </c>
      <c r="P58" s="15" t="n">
        <f aca="false">SUMIFS(Sorties!$E$2:$E$5000,Sorties!$A$2:$A$5000,$A58,Sorties!$C$2:$C$5000,P$2)</f>
        <v>0</v>
      </c>
      <c r="Q58" s="15" t="n">
        <f aca="false">SUMIFS(Sorties!$E$2:$E$5000,Sorties!$A$2:$A$5000,$A58,Sorties!$C$2:$C$5000,Q$2)</f>
        <v>1</v>
      </c>
      <c r="R58" s="15" t="n">
        <f aca="false">SUMIFS(Sorties!$E$2:$E$5000,Sorties!$A$2:$A$5000,$A58,Sorties!$C$2:$C$5000,R$2)</f>
        <v>2</v>
      </c>
    </row>
    <row r="59" customFormat="false" ht="15" hidden="false" customHeight="false" outlineLevel="0" collapsed="false">
      <c r="A59" s="12" t="n">
        <v>46010</v>
      </c>
      <c r="B59" s="15" t="n">
        <f aca="false">SUMIFS(Sorties!$E$2:$E$5000,Sorties!$A$2:$A$5000,$A59,Sorties!$C$2:$C$5000,B$2,Sorties!$F$2:$F$5000,"&lt;&gt;Commande spéciale")</f>
        <v>0</v>
      </c>
      <c r="C59" s="15" t="n">
        <f aca="false">SUMIFS(Sorties!$E$2:$E$5000,Sorties!$A$2:$A$5000,$A59,Sorties!$C$2:$C$5000,C$2,Sorties!$F$2:$F$5000,"&lt;&gt;Commande spéciale")</f>
        <v>3</v>
      </c>
      <c r="D59" s="15" t="n">
        <f aca="false">SUMIFS(Sorties!$E$2:$E$5000,Sorties!$A$2:$A$5000,$A59,Sorties!$C$2:$C$5000,D$2,Sorties!$F$2:$F$5000,"&lt;&gt;Commande spéciale")</f>
        <v>0</v>
      </c>
      <c r="E59" s="15" t="n">
        <f aca="false">SUMIFS(Sorties!$E$2:$E$5000,Sorties!$A$2:$A$5000,$A59,Sorties!$C$2:$C$5000,E$2,Sorties!$F$2:$F$5000,"&lt;&gt;Commande spéciale")</f>
        <v>0</v>
      </c>
      <c r="F59" s="15" t="n">
        <f aca="false">SUMIFS(Sorties!$E$2:$E$5000,Sorties!$A$2:$A$5000,$A59,Sorties!$C$2:$C$5000,F$2,Sorties!$F$2:$F$5000,"&lt;&gt;Commande spéciale")</f>
        <v>0</v>
      </c>
      <c r="G59" s="15" t="n">
        <f aca="false">SUMIFS(Sorties!$E$2:$E$5000,Sorties!$A$2:$A$5000,$A59,Sorties!$C$2:$C$5000,G$2,Sorties!$F$2:$F$5000,"&lt;&gt;Commande spéciale")</f>
        <v>0</v>
      </c>
      <c r="H59" s="15" t="n">
        <f aca="false">SUMIFS(Sorties!$E$2:$E$5000,Sorties!$A$2:$A$5000,$A59,Sorties!$C$2:$C$5000,H$2,Sorties!$F$2:$F$5000,"&lt;&gt;Commande spéciale")</f>
        <v>0</v>
      </c>
      <c r="I59" s="15" t="n">
        <f aca="false">SUMIFS(Sorties!$E$2:$E$5000,Sorties!$A$2:$A$5000,$A59,Sorties!$C$2:$C$5000,I$2,Sorties!$F$2:$F$5000,"&lt;&gt;Commande spéciale")</f>
        <v>0</v>
      </c>
      <c r="K59" s="15" t="n">
        <f aca="false">SUMIFS(Sorties!$E$2:$E$5000,Sorties!$A$2:$A$5000,$A59,Sorties!$C$2:$C$5000,K$2)</f>
        <v>0</v>
      </c>
      <c r="L59" s="15" t="n">
        <f aca="false">SUMIFS(Sorties!$E$2:$E$5000,Sorties!$A$2:$A$5000,$A59,Sorties!$C$2:$C$5000,L$2)</f>
        <v>3</v>
      </c>
      <c r="M59" s="15" t="n">
        <f aca="false">SUMIFS(Sorties!$E$2:$E$5000,Sorties!$A$2:$A$5000,$A59,Sorties!$C$2:$C$5000,M$2)</f>
        <v>0</v>
      </c>
      <c r="N59" s="15" t="n">
        <f aca="false">SUMIFS(Sorties!$E$2:$E$5000,Sorties!$A$2:$A$5000,$A59,Sorties!$C$2:$C$5000,N$2)</f>
        <v>0</v>
      </c>
      <c r="O59" s="15" t="n">
        <f aca="false">SUMIFS(Sorties!$E$2:$E$5000,Sorties!$A$2:$A$5000,$A59,Sorties!$C$2:$C$5000,O$2)</f>
        <v>0</v>
      </c>
      <c r="P59" s="15" t="n">
        <f aca="false">SUMIFS(Sorties!$E$2:$E$5000,Sorties!$A$2:$A$5000,$A59,Sorties!$C$2:$C$5000,P$2)</f>
        <v>0</v>
      </c>
      <c r="Q59" s="15" t="n">
        <f aca="false">SUMIFS(Sorties!$E$2:$E$5000,Sorties!$A$2:$A$5000,$A59,Sorties!$C$2:$C$5000,Q$2)</f>
        <v>0</v>
      </c>
      <c r="R59" s="15" t="n">
        <f aca="false">SUMIFS(Sorties!$E$2:$E$5000,Sorties!$A$2:$A$5000,$A59,Sorties!$C$2:$C$5000,R$2)</f>
        <v>0</v>
      </c>
    </row>
    <row r="60" customFormat="false" ht="15" hidden="false" customHeight="false" outlineLevel="0" collapsed="false">
      <c r="A60" s="12" t="n">
        <v>46013</v>
      </c>
      <c r="B60" s="15" t="n">
        <f aca="false">SUMIFS(Sorties!$E$2:$E$5000,Sorties!$A$2:$A$5000,$A60,Sorties!$C$2:$C$5000,B$2,Sorties!$F$2:$F$5000,"&lt;&gt;Commande spéciale")</f>
        <v>8</v>
      </c>
      <c r="C60" s="15" t="n">
        <f aca="false">SUMIFS(Sorties!$E$2:$E$5000,Sorties!$A$2:$A$5000,$A60,Sorties!$C$2:$C$5000,C$2,Sorties!$F$2:$F$5000,"&lt;&gt;Commande spéciale")</f>
        <v>3</v>
      </c>
      <c r="D60" s="15" t="n">
        <f aca="false">SUMIFS(Sorties!$E$2:$E$5000,Sorties!$A$2:$A$5000,$A60,Sorties!$C$2:$C$5000,D$2,Sorties!$F$2:$F$5000,"&lt;&gt;Commande spéciale")</f>
        <v>4</v>
      </c>
      <c r="E60" s="15" t="n">
        <f aca="false">SUMIFS(Sorties!$E$2:$E$5000,Sorties!$A$2:$A$5000,$A60,Sorties!$C$2:$C$5000,E$2,Sorties!$F$2:$F$5000,"&lt;&gt;Commande spéciale")</f>
        <v>4</v>
      </c>
      <c r="F60" s="15" t="n">
        <f aca="false">SUMIFS(Sorties!$E$2:$E$5000,Sorties!$A$2:$A$5000,$A60,Sorties!$C$2:$C$5000,F$2,Sorties!$F$2:$F$5000,"&lt;&gt;Commande spéciale")</f>
        <v>0</v>
      </c>
      <c r="G60" s="15" t="n">
        <f aca="false">SUMIFS(Sorties!$E$2:$E$5000,Sorties!$A$2:$A$5000,$A60,Sorties!$C$2:$C$5000,G$2,Sorties!$F$2:$F$5000,"&lt;&gt;Commande spéciale")</f>
        <v>0</v>
      </c>
      <c r="H60" s="15" t="n">
        <f aca="false">SUMIFS(Sorties!$E$2:$E$5000,Sorties!$A$2:$A$5000,$A60,Sorties!$C$2:$C$5000,H$2,Sorties!$F$2:$F$5000,"&lt;&gt;Commande spéciale")</f>
        <v>0</v>
      </c>
      <c r="I60" s="15" t="n">
        <f aca="false">SUMIFS(Sorties!$E$2:$E$5000,Sorties!$A$2:$A$5000,$A60,Sorties!$C$2:$C$5000,I$2,Sorties!$F$2:$F$5000,"&lt;&gt;Commande spéciale")</f>
        <v>0</v>
      </c>
      <c r="K60" s="15" t="n">
        <f aca="false">SUMIFS(Sorties!$E$2:$E$5000,Sorties!$A$2:$A$5000,$A60,Sorties!$C$2:$C$5000,K$2)</f>
        <v>8</v>
      </c>
      <c r="L60" s="15" t="n">
        <f aca="false">SUMIFS(Sorties!$E$2:$E$5000,Sorties!$A$2:$A$5000,$A60,Sorties!$C$2:$C$5000,L$2)</f>
        <v>3</v>
      </c>
      <c r="M60" s="15" t="n">
        <f aca="false">SUMIFS(Sorties!$E$2:$E$5000,Sorties!$A$2:$A$5000,$A60,Sorties!$C$2:$C$5000,M$2)</f>
        <v>4</v>
      </c>
      <c r="N60" s="15" t="n">
        <f aca="false">SUMIFS(Sorties!$E$2:$E$5000,Sorties!$A$2:$A$5000,$A60,Sorties!$C$2:$C$5000,N$2)</f>
        <v>4</v>
      </c>
      <c r="O60" s="15" t="n">
        <f aca="false">SUMIFS(Sorties!$E$2:$E$5000,Sorties!$A$2:$A$5000,$A60,Sorties!$C$2:$C$5000,O$2)</f>
        <v>0</v>
      </c>
      <c r="P60" s="15" t="n">
        <f aca="false">SUMIFS(Sorties!$E$2:$E$5000,Sorties!$A$2:$A$5000,$A60,Sorties!$C$2:$C$5000,P$2)</f>
        <v>0</v>
      </c>
      <c r="Q60" s="15" t="n">
        <f aca="false">SUMIFS(Sorties!$E$2:$E$5000,Sorties!$A$2:$A$5000,$A60,Sorties!$C$2:$C$5000,Q$2)</f>
        <v>0</v>
      </c>
      <c r="R60" s="15" t="n">
        <f aca="false">SUMIFS(Sorties!$E$2:$E$5000,Sorties!$A$2:$A$5000,$A60,Sorties!$C$2:$C$5000,R$2)</f>
        <v>0</v>
      </c>
    </row>
    <row r="61" customFormat="false" ht="15" hidden="false" customHeight="false" outlineLevel="0" collapsed="false">
      <c r="A61" s="12" t="n">
        <v>46014</v>
      </c>
      <c r="B61" s="15" t="n">
        <f aca="false">SUMIFS(Sorties!$E$2:$E$5000,Sorties!$A$2:$A$5000,$A61,Sorties!$C$2:$C$5000,B$2,Sorties!$F$2:$F$5000,"&lt;&gt;Commande spéciale")</f>
        <v>0</v>
      </c>
      <c r="C61" s="15" t="n">
        <f aca="false">SUMIFS(Sorties!$E$2:$E$5000,Sorties!$A$2:$A$5000,$A61,Sorties!$C$2:$C$5000,C$2,Sorties!$F$2:$F$5000,"&lt;&gt;Commande spéciale")</f>
        <v>5</v>
      </c>
      <c r="D61" s="15" t="n">
        <f aca="false">SUMIFS(Sorties!$E$2:$E$5000,Sorties!$A$2:$A$5000,$A61,Sorties!$C$2:$C$5000,D$2,Sorties!$F$2:$F$5000,"&lt;&gt;Commande spéciale")</f>
        <v>7</v>
      </c>
      <c r="E61" s="15" t="n">
        <f aca="false">SUMIFS(Sorties!$E$2:$E$5000,Sorties!$A$2:$A$5000,$A61,Sorties!$C$2:$C$5000,E$2,Sorties!$F$2:$F$5000,"&lt;&gt;Commande spéciale")</f>
        <v>4</v>
      </c>
      <c r="F61" s="15" t="n">
        <f aca="false">SUMIFS(Sorties!$E$2:$E$5000,Sorties!$A$2:$A$5000,$A61,Sorties!$C$2:$C$5000,F$2,Sorties!$F$2:$F$5000,"&lt;&gt;Commande spéciale")</f>
        <v>0</v>
      </c>
      <c r="G61" s="15" t="n">
        <f aca="false">SUMIFS(Sorties!$E$2:$E$5000,Sorties!$A$2:$A$5000,$A61,Sorties!$C$2:$C$5000,G$2,Sorties!$F$2:$F$5000,"&lt;&gt;Commande spéciale")</f>
        <v>0</v>
      </c>
      <c r="H61" s="15" t="n">
        <f aca="false">SUMIFS(Sorties!$E$2:$E$5000,Sorties!$A$2:$A$5000,$A61,Sorties!$C$2:$C$5000,H$2,Sorties!$F$2:$F$5000,"&lt;&gt;Commande spéciale")</f>
        <v>0</v>
      </c>
      <c r="I61" s="15" t="n">
        <f aca="false">SUMIFS(Sorties!$E$2:$E$5000,Sorties!$A$2:$A$5000,$A61,Sorties!$C$2:$C$5000,I$2,Sorties!$F$2:$F$5000,"&lt;&gt;Commande spéciale")</f>
        <v>0</v>
      </c>
      <c r="K61" s="15" t="n">
        <f aca="false">SUMIFS(Sorties!$E$2:$E$5000,Sorties!$A$2:$A$5000,$A61,Sorties!$C$2:$C$5000,K$2)</f>
        <v>0</v>
      </c>
      <c r="L61" s="15" t="n">
        <f aca="false">SUMIFS(Sorties!$E$2:$E$5000,Sorties!$A$2:$A$5000,$A61,Sorties!$C$2:$C$5000,L$2)</f>
        <v>5</v>
      </c>
      <c r="M61" s="15" t="n">
        <f aca="false">SUMIFS(Sorties!$E$2:$E$5000,Sorties!$A$2:$A$5000,$A61,Sorties!$C$2:$C$5000,M$2)</f>
        <v>7</v>
      </c>
      <c r="N61" s="15" t="n">
        <f aca="false">SUMIFS(Sorties!$E$2:$E$5000,Sorties!$A$2:$A$5000,$A61,Sorties!$C$2:$C$5000,N$2)</f>
        <v>4</v>
      </c>
      <c r="O61" s="15" t="n">
        <f aca="false">SUMIFS(Sorties!$E$2:$E$5000,Sorties!$A$2:$A$5000,$A61,Sorties!$C$2:$C$5000,O$2)</f>
        <v>0</v>
      </c>
      <c r="P61" s="15" t="n">
        <f aca="false">SUMIFS(Sorties!$E$2:$E$5000,Sorties!$A$2:$A$5000,$A61,Sorties!$C$2:$C$5000,P$2)</f>
        <v>0</v>
      </c>
      <c r="Q61" s="15" t="n">
        <f aca="false">SUMIFS(Sorties!$E$2:$E$5000,Sorties!$A$2:$A$5000,$A61,Sorties!$C$2:$C$5000,Q$2)</f>
        <v>0</v>
      </c>
      <c r="R61" s="15" t="n">
        <f aca="false">SUMIFS(Sorties!$E$2:$E$5000,Sorties!$A$2:$A$5000,$A61,Sorties!$C$2:$C$5000,R$2)</f>
        <v>0</v>
      </c>
    </row>
    <row r="62" customFormat="false" ht="15" hidden="false" customHeight="false" outlineLevel="0" collapsed="false">
      <c r="A62" s="12" t="n">
        <v>46015</v>
      </c>
      <c r="B62" s="15" t="n">
        <f aca="false">SUMIFS(Sorties!$E$2:$E$5000,Sorties!$A$2:$A$5000,$A62,Sorties!$C$2:$C$5000,B$2,Sorties!$F$2:$F$5000,"&lt;&gt;Commande spéciale")</f>
        <v>14</v>
      </c>
      <c r="C62" s="15" t="n">
        <f aca="false">SUMIFS(Sorties!$E$2:$E$5000,Sorties!$A$2:$A$5000,$A62,Sorties!$C$2:$C$5000,C$2,Sorties!$F$2:$F$5000,"&lt;&gt;Commande spéciale")</f>
        <v>8</v>
      </c>
      <c r="D62" s="15" t="n">
        <f aca="false">SUMIFS(Sorties!$E$2:$E$5000,Sorties!$A$2:$A$5000,$A62,Sorties!$C$2:$C$5000,D$2,Sorties!$F$2:$F$5000,"&lt;&gt;Commande spéciale")</f>
        <v>3</v>
      </c>
      <c r="E62" s="15" t="n">
        <f aca="false">SUMIFS(Sorties!$E$2:$E$5000,Sorties!$A$2:$A$5000,$A62,Sorties!$C$2:$C$5000,E$2,Sorties!$F$2:$F$5000,"&lt;&gt;Commande spéciale")</f>
        <v>0</v>
      </c>
      <c r="F62" s="15" t="n">
        <f aca="false">SUMIFS(Sorties!$E$2:$E$5000,Sorties!$A$2:$A$5000,$A62,Sorties!$C$2:$C$5000,F$2,Sorties!$F$2:$F$5000,"&lt;&gt;Commande spéciale")</f>
        <v>0</v>
      </c>
      <c r="G62" s="15" t="n">
        <f aca="false">SUMIFS(Sorties!$E$2:$E$5000,Sorties!$A$2:$A$5000,$A62,Sorties!$C$2:$C$5000,G$2,Sorties!$F$2:$F$5000,"&lt;&gt;Commande spéciale")</f>
        <v>0</v>
      </c>
      <c r="H62" s="15" t="n">
        <f aca="false">SUMIFS(Sorties!$E$2:$E$5000,Sorties!$A$2:$A$5000,$A62,Sorties!$C$2:$C$5000,H$2,Sorties!$F$2:$F$5000,"&lt;&gt;Commande spéciale")</f>
        <v>0</v>
      </c>
      <c r="I62" s="15" t="n">
        <f aca="false">SUMIFS(Sorties!$E$2:$E$5000,Sorties!$A$2:$A$5000,$A62,Sorties!$C$2:$C$5000,I$2,Sorties!$F$2:$F$5000,"&lt;&gt;Commande spéciale")</f>
        <v>0</v>
      </c>
      <c r="K62" s="15" t="n">
        <f aca="false">SUMIFS(Sorties!$E$2:$E$5000,Sorties!$A$2:$A$5000,$A62,Sorties!$C$2:$C$5000,K$2)</f>
        <v>14</v>
      </c>
      <c r="L62" s="15" t="n">
        <f aca="false">SUMIFS(Sorties!$E$2:$E$5000,Sorties!$A$2:$A$5000,$A62,Sorties!$C$2:$C$5000,L$2)</f>
        <v>8</v>
      </c>
      <c r="M62" s="15" t="n">
        <f aca="false">SUMIFS(Sorties!$E$2:$E$5000,Sorties!$A$2:$A$5000,$A62,Sorties!$C$2:$C$5000,M$2)</f>
        <v>3</v>
      </c>
      <c r="N62" s="15" t="n">
        <f aca="false">SUMIFS(Sorties!$E$2:$E$5000,Sorties!$A$2:$A$5000,$A62,Sorties!$C$2:$C$5000,N$2)</f>
        <v>0</v>
      </c>
      <c r="O62" s="15" t="n">
        <f aca="false">SUMIFS(Sorties!$E$2:$E$5000,Sorties!$A$2:$A$5000,$A62,Sorties!$C$2:$C$5000,O$2)</f>
        <v>0</v>
      </c>
      <c r="P62" s="15" t="n">
        <f aca="false">SUMIFS(Sorties!$E$2:$E$5000,Sorties!$A$2:$A$5000,$A62,Sorties!$C$2:$C$5000,P$2)</f>
        <v>0</v>
      </c>
      <c r="Q62" s="15" t="n">
        <f aca="false">SUMIFS(Sorties!$E$2:$E$5000,Sorties!$A$2:$A$5000,$A62,Sorties!$C$2:$C$5000,Q$2)</f>
        <v>0</v>
      </c>
      <c r="R62" s="15" t="n">
        <f aca="false">SUMIFS(Sorties!$E$2:$E$5000,Sorties!$A$2:$A$5000,$A62,Sorties!$C$2:$C$5000,R$2)</f>
        <v>0</v>
      </c>
    </row>
    <row r="63" customFormat="false" ht="15" hidden="false" customHeight="false" outlineLevel="0" collapsed="false">
      <c r="A63" s="12" t="n">
        <v>46024</v>
      </c>
      <c r="B63" s="15" t="n">
        <f aca="false">SUMIFS(Sorties!$E$2:$E$5000,Sorties!$A$2:$A$5000,$A63,Sorties!$C$2:$C$5000,B$2,Sorties!$F$2:$F$5000,"&lt;&gt;Commande spéciale")</f>
        <v>5</v>
      </c>
      <c r="C63" s="15" t="n">
        <f aca="false">SUMIFS(Sorties!$E$2:$E$5000,Sorties!$A$2:$A$5000,$A63,Sorties!$C$2:$C$5000,C$2,Sorties!$F$2:$F$5000,"&lt;&gt;Commande spéciale")</f>
        <v>6</v>
      </c>
      <c r="D63" s="15" t="n">
        <f aca="false">SUMIFS(Sorties!$E$2:$E$5000,Sorties!$A$2:$A$5000,$A63,Sorties!$C$2:$C$5000,D$2,Sorties!$F$2:$F$5000,"&lt;&gt;Commande spéciale")</f>
        <v>2</v>
      </c>
      <c r="E63" s="15" t="n">
        <f aca="false">SUMIFS(Sorties!$E$2:$E$5000,Sorties!$A$2:$A$5000,$A63,Sorties!$C$2:$C$5000,E$2,Sorties!$F$2:$F$5000,"&lt;&gt;Commande spéciale")</f>
        <v>4</v>
      </c>
      <c r="F63" s="15" t="n">
        <f aca="false">SUMIFS(Sorties!$E$2:$E$5000,Sorties!$A$2:$A$5000,$A63,Sorties!$C$2:$C$5000,F$2,Sorties!$F$2:$F$5000,"&lt;&gt;Commande spéciale")</f>
        <v>0</v>
      </c>
      <c r="G63" s="15" t="n">
        <f aca="false">SUMIFS(Sorties!$E$2:$E$5000,Sorties!$A$2:$A$5000,$A63,Sorties!$C$2:$C$5000,G$2,Sorties!$F$2:$F$5000,"&lt;&gt;Commande spéciale")</f>
        <v>0</v>
      </c>
      <c r="H63" s="15" t="n">
        <f aca="false">SUMIFS(Sorties!$E$2:$E$5000,Sorties!$A$2:$A$5000,$A63,Sorties!$C$2:$C$5000,H$2,Sorties!$F$2:$F$5000,"&lt;&gt;Commande spéciale")</f>
        <v>0</v>
      </c>
      <c r="I63" s="15" t="n">
        <f aca="false">SUMIFS(Sorties!$E$2:$E$5000,Sorties!$A$2:$A$5000,$A63,Sorties!$C$2:$C$5000,I$2,Sorties!$F$2:$F$5000,"&lt;&gt;Commande spéciale")</f>
        <v>0</v>
      </c>
      <c r="K63" s="15" t="n">
        <f aca="false">SUMIFS(Sorties!$E$2:$E$5000,Sorties!$A$2:$A$5000,$A63,Sorties!$C$2:$C$5000,K$2)</f>
        <v>5</v>
      </c>
      <c r="L63" s="15" t="n">
        <f aca="false">SUMIFS(Sorties!$E$2:$E$5000,Sorties!$A$2:$A$5000,$A63,Sorties!$C$2:$C$5000,L$2)</f>
        <v>6</v>
      </c>
      <c r="M63" s="15" t="n">
        <f aca="false">SUMIFS(Sorties!$E$2:$E$5000,Sorties!$A$2:$A$5000,$A63,Sorties!$C$2:$C$5000,M$2)</f>
        <v>2</v>
      </c>
      <c r="N63" s="15" t="n">
        <f aca="false">SUMIFS(Sorties!$E$2:$E$5000,Sorties!$A$2:$A$5000,$A63,Sorties!$C$2:$C$5000,N$2)</f>
        <v>4</v>
      </c>
      <c r="O63" s="15" t="n">
        <f aca="false">SUMIFS(Sorties!$E$2:$E$5000,Sorties!$A$2:$A$5000,$A63,Sorties!$C$2:$C$5000,O$2)</f>
        <v>0</v>
      </c>
      <c r="P63" s="15" t="n">
        <f aca="false">SUMIFS(Sorties!$E$2:$E$5000,Sorties!$A$2:$A$5000,$A63,Sorties!$C$2:$C$5000,P$2)</f>
        <v>0</v>
      </c>
      <c r="Q63" s="15" t="n">
        <f aca="false">SUMIFS(Sorties!$E$2:$E$5000,Sorties!$A$2:$A$5000,$A63,Sorties!$C$2:$C$5000,Q$2)</f>
        <v>0</v>
      </c>
      <c r="R63" s="15" t="n">
        <f aca="false">SUMIFS(Sorties!$E$2:$E$5000,Sorties!$A$2:$A$5000,$A63,Sorties!$C$2:$C$5000,R$2)</f>
        <v>0</v>
      </c>
    </row>
    <row r="64" customFormat="false" ht="15" hidden="false" customHeight="false" outlineLevel="0" collapsed="false">
      <c r="A64" s="12" t="n">
        <v>46027</v>
      </c>
      <c r="B64" s="15" t="n">
        <f aca="false">SUMIFS(Sorties!$E$2:$E$5000,Sorties!$A$2:$A$5000,$A64,Sorties!$C$2:$C$5000,B$2,Sorties!$F$2:$F$5000,"&lt;&gt;Commande spéciale")</f>
        <v>14</v>
      </c>
      <c r="C64" s="15" t="n">
        <f aca="false">SUMIFS(Sorties!$E$2:$E$5000,Sorties!$A$2:$A$5000,$A64,Sorties!$C$2:$C$5000,C$2,Sorties!$F$2:$F$5000,"&lt;&gt;Commande spéciale")</f>
        <v>8</v>
      </c>
      <c r="D64" s="15" t="n">
        <f aca="false">SUMIFS(Sorties!$E$2:$E$5000,Sorties!$A$2:$A$5000,$A64,Sorties!$C$2:$C$5000,D$2,Sorties!$F$2:$F$5000,"&lt;&gt;Commande spéciale")</f>
        <v>3</v>
      </c>
      <c r="E64" s="15" t="n">
        <f aca="false">SUMIFS(Sorties!$E$2:$E$5000,Sorties!$A$2:$A$5000,$A64,Sorties!$C$2:$C$5000,E$2,Sorties!$F$2:$F$5000,"&lt;&gt;Commande spéciale")</f>
        <v>2</v>
      </c>
      <c r="F64" s="15" t="n">
        <f aca="false">SUMIFS(Sorties!$E$2:$E$5000,Sorties!$A$2:$A$5000,$A64,Sorties!$C$2:$C$5000,F$2,Sorties!$F$2:$F$5000,"&lt;&gt;Commande spéciale")</f>
        <v>6</v>
      </c>
      <c r="G64" s="15" t="n">
        <f aca="false">SUMIFS(Sorties!$E$2:$E$5000,Sorties!$A$2:$A$5000,$A64,Sorties!$C$2:$C$5000,G$2,Sorties!$F$2:$F$5000,"&lt;&gt;Commande spéciale")</f>
        <v>0</v>
      </c>
      <c r="H64" s="15" t="n">
        <f aca="false">SUMIFS(Sorties!$E$2:$E$5000,Sorties!$A$2:$A$5000,$A64,Sorties!$C$2:$C$5000,H$2,Sorties!$F$2:$F$5000,"&lt;&gt;Commande spéciale")</f>
        <v>0</v>
      </c>
      <c r="I64" s="15" t="n">
        <f aca="false">SUMIFS(Sorties!$E$2:$E$5000,Sorties!$A$2:$A$5000,$A64,Sorties!$C$2:$C$5000,I$2,Sorties!$F$2:$F$5000,"&lt;&gt;Commande spéciale")</f>
        <v>0</v>
      </c>
      <c r="K64" s="15" t="n">
        <f aca="false">SUMIFS(Sorties!$E$2:$E$5000,Sorties!$A$2:$A$5000,$A64,Sorties!$C$2:$C$5000,K$2)</f>
        <v>14</v>
      </c>
      <c r="L64" s="15" t="n">
        <f aca="false">SUMIFS(Sorties!$E$2:$E$5000,Sorties!$A$2:$A$5000,$A64,Sorties!$C$2:$C$5000,L$2)</f>
        <v>8</v>
      </c>
      <c r="M64" s="15" t="n">
        <f aca="false">SUMIFS(Sorties!$E$2:$E$5000,Sorties!$A$2:$A$5000,$A64,Sorties!$C$2:$C$5000,M$2)</f>
        <v>3</v>
      </c>
      <c r="N64" s="15" t="n">
        <f aca="false">SUMIFS(Sorties!$E$2:$E$5000,Sorties!$A$2:$A$5000,$A64,Sorties!$C$2:$C$5000,N$2)</f>
        <v>2</v>
      </c>
      <c r="O64" s="15" t="n">
        <f aca="false">SUMIFS(Sorties!$E$2:$E$5000,Sorties!$A$2:$A$5000,$A64,Sorties!$C$2:$C$5000,O$2)</f>
        <v>6</v>
      </c>
      <c r="P64" s="15" t="n">
        <f aca="false">SUMIFS(Sorties!$E$2:$E$5000,Sorties!$A$2:$A$5000,$A64,Sorties!$C$2:$C$5000,P$2)</f>
        <v>0</v>
      </c>
      <c r="Q64" s="15" t="n">
        <f aca="false">SUMIFS(Sorties!$E$2:$E$5000,Sorties!$A$2:$A$5000,$A64,Sorties!$C$2:$C$5000,Q$2)</f>
        <v>0</v>
      </c>
      <c r="R64" s="15" t="n">
        <f aca="false">SUMIFS(Sorties!$E$2:$E$5000,Sorties!$A$2:$A$5000,$A64,Sorties!$C$2:$C$5000,R$2)</f>
        <v>0</v>
      </c>
    </row>
    <row r="65" customFormat="false" ht="15" hidden="false" customHeight="false" outlineLevel="0" collapsed="false">
      <c r="A65" s="12" t="n">
        <v>46028</v>
      </c>
      <c r="B65" s="15" t="n">
        <f aca="false">SUMIFS(Sorties!$E$2:$E$5000,Sorties!$A$2:$A$5000,$A65,Sorties!$C$2:$C$5000,B$2,Sorties!$F$2:$F$5000,"&lt;&gt;Commande spéciale")</f>
        <v>11</v>
      </c>
      <c r="C65" s="15" t="n">
        <f aca="false">SUMIFS(Sorties!$E$2:$E$5000,Sorties!$A$2:$A$5000,$A65,Sorties!$C$2:$C$5000,C$2,Sorties!$F$2:$F$5000,"&lt;&gt;Commande spéciale")</f>
        <v>5</v>
      </c>
      <c r="D65" s="15" t="n">
        <f aca="false">SUMIFS(Sorties!$E$2:$E$5000,Sorties!$A$2:$A$5000,$A65,Sorties!$C$2:$C$5000,D$2,Sorties!$F$2:$F$5000,"&lt;&gt;Commande spéciale")</f>
        <v>2</v>
      </c>
      <c r="E65" s="15" t="n">
        <f aca="false">SUMIFS(Sorties!$E$2:$E$5000,Sorties!$A$2:$A$5000,$A65,Sorties!$C$2:$C$5000,E$2,Sorties!$F$2:$F$5000,"&lt;&gt;Commande spéciale")</f>
        <v>0</v>
      </c>
      <c r="F65" s="15" t="n">
        <f aca="false">SUMIFS(Sorties!$E$2:$E$5000,Sorties!$A$2:$A$5000,$A65,Sorties!$C$2:$C$5000,F$2,Sorties!$F$2:$F$5000,"&lt;&gt;Commande spéciale")</f>
        <v>0</v>
      </c>
      <c r="G65" s="15" t="n">
        <f aca="false">SUMIFS(Sorties!$E$2:$E$5000,Sorties!$A$2:$A$5000,$A65,Sorties!$C$2:$C$5000,G$2,Sorties!$F$2:$F$5000,"&lt;&gt;Commande spéciale")</f>
        <v>0</v>
      </c>
      <c r="H65" s="15" t="n">
        <f aca="false">SUMIFS(Sorties!$E$2:$E$5000,Sorties!$A$2:$A$5000,$A65,Sorties!$C$2:$C$5000,H$2,Sorties!$F$2:$F$5000,"&lt;&gt;Commande spéciale")</f>
        <v>2</v>
      </c>
      <c r="I65" s="15" t="n">
        <f aca="false">SUMIFS(Sorties!$E$2:$E$5000,Sorties!$A$2:$A$5000,$A65,Sorties!$C$2:$C$5000,I$2,Sorties!$F$2:$F$5000,"&lt;&gt;Commande spéciale")</f>
        <v>1</v>
      </c>
      <c r="K65" s="15" t="n">
        <f aca="false">SUMIFS(Sorties!$E$2:$E$5000,Sorties!$A$2:$A$5000,$A65,Sorties!$C$2:$C$5000,K$2)</f>
        <v>11</v>
      </c>
      <c r="L65" s="15" t="n">
        <f aca="false">SUMIFS(Sorties!$E$2:$E$5000,Sorties!$A$2:$A$5000,$A65,Sorties!$C$2:$C$5000,L$2)</f>
        <v>5</v>
      </c>
      <c r="M65" s="15" t="n">
        <f aca="false">SUMIFS(Sorties!$E$2:$E$5000,Sorties!$A$2:$A$5000,$A65,Sorties!$C$2:$C$5000,M$2)</f>
        <v>2</v>
      </c>
      <c r="N65" s="15" t="n">
        <f aca="false">SUMIFS(Sorties!$E$2:$E$5000,Sorties!$A$2:$A$5000,$A65,Sorties!$C$2:$C$5000,N$2)</f>
        <v>0</v>
      </c>
      <c r="O65" s="15" t="n">
        <f aca="false">SUMIFS(Sorties!$E$2:$E$5000,Sorties!$A$2:$A$5000,$A65,Sorties!$C$2:$C$5000,O$2)</f>
        <v>0</v>
      </c>
      <c r="P65" s="15" t="n">
        <f aca="false">SUMIFS(Sorties!$E$2:$E$5000,Sorties!$A$2:$A$5000,$A65,Sorties!$C$2:$C$5000,P$2)</f>
        <v>0</v>
      </c>
      <c r="Q65" s="15" t="n">
        <f aca="false">SUMIFS(Sorties!$E$2:$E$5000,Sorties!$A$2:$A$5000,$A65,Sorties!$C$2:$C$5000,Q$2)</f>
        <v>2</v>
      </c>
      <c r="R65" s="15" t="n">
        <f aca="false">SUMIFS(Sorties!$E$2:$E$5000,Sorties!$A$2:$A$5000,$A65,Sorties!$C$2:$C$5000,R$2)</f>
        <v>1</v>
      </c>
    </row>
    <row r="66" customFormat="false" ht="15" hidden="false" customHeight="false" outlineLevel="0" collapsed="false">
      <c r="A66" s="12" t="n">
        <v>46029</v>
      </c>
      <c r="B66" s="15" t="n">
        <f aca="false">SUMIFS(Sorties!$E$2:$E$5000,Sorties!$A$2:$A$5000,$A66,Sorties!$C$2:$C$5000,B$2,Sorties!$F$2:$F$5000,"&lt;&gt;Commande spéciale")</f>
        <v>8</v>
      </c>
      <c r="C66" s="15" t="n">
        <f aca="false">SUMIFS(Sorties!$E$2:$E$5000,Sorties!$A$2:$A$5000,$A66,Sorties!$C$2:$C$5000,C$2,Sorties!$F$2:$F$5000,"&lt;&gt;Commande spéciale")</f>
        <v>9</v>
      </c>
      <c r="D66" s="15" t="n">
        <f aca="false">SUMIFS(Sorties!$E$2:$E$5000,Sorties!$A$2:$A$5000,$A66,Sorties!$C$2:$C$5000,D$2,Sorties!$F$2:$F$5000,"&lt;&gt;Commande spéciale")</f>
        <v>0</v>
      </c>
      <c r="E66" s="15" t="n">
        <f aca="false">SUMIFS(Sorties!$E$2:$E$5000,Sorties!$A$2:$A$5000,$A66,Sorties!$C$2:$C$5000,E$2,Sorties!$F$2:$F$5000,"&lt;&gt;Commande spéciale")</f>
        <v>4</v>
      </c>
      <c r="F66" s="15" t="n">
        <f aca="false">SUMIFS(Sorties!$E$2:$E$5000,Sorties!$A$2:$A$5000,$A66,Sorties!$C$2:$C$5000,F$2,Sorties!$F$2:$F$5000,"&lt;&gt;Commande spéciale")</f>
        <v>0</v>
      </c>
      <c r="G66" s="15" t="n">
        <f aca="false">SUMIFS(Sorties!$E$2:$E$5000,Sorties!$A$2:$A$5000,$A66,Sorties!$C$2:$C$5000,G$2,Sorties!$F$2:$F$5000,"&lt;&gt;Commande spéciale")</f>
        <v>0</v>
      </c>
      <c r="H66" s="15" t="n">
        <f aca="false">SUMIFS(Sorties!$E$2:$E$5000,Sorties!$A$2:$A$5000,$A66,Sorties!$C$2:$C$5000,H$2,Sorties!$F$2:$F$5000,"&lt;&gt;Commande spéciale")</f>
        <v>0</v>
      </c>
      <c r="I66" s="15" t="n">
        <f aca="false">SUMIFS(Sorties!$E$2:$E$5000,Sorties!$A$2:$A$5000,$A66,Sorties!$C$2:$C$5000,I$2,Sorties!$F$2:$F$5000,"&lt;&gt;Commande spéciale")</f>
        <v>0</v>
      </c>
      <c r="K66" s="15" t="n">
        <f aca="false">SUMIFS(Sorties!$E$2:$E$5000,Sorties!$A$2:$A$5000,$A66,Sorties!$C$2:$C$5000,K$2)</f>
        <v>8</v>
      </c>
      <c r="L66" s="15" t="n">
        <f aca="false">SUMIFS(Sorties!$E$2:$E$5000,Sorties!$A$2:$A$5000,$A66,Sorties!$C$2:$C$5000,L$2)</f>
        <v>9</v>
      </c>
      <c r="M66" s="15" t="n">
        <f aca="false">SUMIFS(Sorties!$E$2:$E$5000,Sorties!$A$2:$A$5000,$A66,Sorties!$C$2:$C$5000,M$2)</f>
        <v>0</v>
      </c>
      <c r="N66" s="15" t="n">
        <f aca="false">SUMIFS(Sorties!$E$2:$E$5000,Sorties!$A$2:$A$5000,$A66,Sorties!$C$2:$C$5000,N$2)</f>
        <v>4</v>
      </c>
      <c r="O66" s="15" t="n">
        <f aca="false">SUMIFS(Sorties!$E$2:$E$5000,Sorties!$A$2:$A$5000,$A66,Sorties!$C$2:$C$5000,O$2)</f>
        <v>0</v>
      </c>
      <c r="P66" s="15" t="n">
        <f aca="false">SUMIFS(Sorties!$E$2:$E$5000,Sorties!$A$2:$A$5000,$A66,Sorties!$C$2:$C$5000,P$2)</f>
        <v>0</v>
      </c>
      <c r="Q66" s="15" t="n">
        <f aca="false">SUMIFS(Sorties!$E$2:$E$5000,Sorties!$A$2:$A$5000,$A66,Sorties!$C$2:$C$5000,Q$2)</f>
        <v>0</v>
      </c>
      <c r="R66" s="15" t="n">
        <f aca="false">SUMIFS(Sorties!$E$2:$E$5000,Sorties!$A$2:$A$5000,$A66,Sorties!$C$2:$C$5000,R$2)</f>
        <v>0</v>
      </c>
    </row>
    <row r="67" customFormat="false" ht="15" hidden="false" customHeight="false" outlineLevel="0" collapsed="false">
      <c r="A67" s="12" t="n">
        <v>46030</v>
      </c>
      <c r="B67" s="15" t="n">
        <f aca="false">SUMIFS(Sorties!$E$2:$E$5000,Sorties!$A$2:$A$5000,$A67,Sorties!$C$2:$C$5000,B$2,Sorties!$F$2:$F$5000,"&lt;&gt;Commande spéciale")</f>
        <v>8</v>
      </c>
      <c r="C67" s="15" t="n">
        <f aca="false">SUMIFS(Sorties!$E$2:$E$5000,Sorties!$A$2:$A$5000,$A67,Sorties!$C$2:$C$5000,C$2,Sorties!$F$2:$F$5000,"&lt;&gt;Commande spéciale")</f>
        <v>8</v>
      </c>
      <c r="D67" s="15" t="n">
        <f aca="false">SUMIFS(Sorties!$E$2:$E$5000,Sorties!$A$2:$A$5000,$A67,Sorties!$C$2:$C$5000,D$2,Sorties!$F$2:$F$5000,"&lt;&gt;Commande spéciale")</f>
        <v>5</v>
      </c>
      <c r="E67" s="15" t="n">
        <f aca="false">SUMIFS(Sorties!$E$2:$E$5000,Sorties!$A$2:$A$5000,$A67,Sorties!$C$2:$C$5000,E$2,Sorties!$F$2:$F$5000,"&lt;&gt;Commande spéciale")</f>
        <v>2</v>
      </c>
      <c r="F67" s="15" t="n">
        <f aca="false">SUMIFS(Sorties!$E$2:$E$5000,Sorties!$A$2:$A$5000,$A67,Sorties!$C$2:$C$5000,F$2,Sorties!$F$2:$F$5000,"&lt;&gt;Commande spéciale")</f>
        <v>0</v>
      </c>
      <c r="G67" s="15" t="n">
        <f aca="false">SUMIFS(Sorties!$E$2:$E$5000,Sorties!$A$2:$A$5000,$A67,Sorties!$C$2:$C$5000,G$2,Sorties!$F$2:$F$5000,"&lt;&gt;Commande spéciale")</f>
        <v>1</v>
      </c>
      <c r="H67" s="15" t="n">
        <f aca="false">SUMIFS(Sorties!$E$2:$E$5000,Sorties!$A$2:$A$5000,$A67,Sorties!$C$2:$C$5000,H$2,Sorties!$F$2:$F$5000,"&lt;&gt;Commande spéciale")</f>
        <v>0</v>
      </c>
      <c r="I67" s="15" t="n">
        <f aca="false">SUMIFS(Sorties!$E$2:$E$5000,Sorties!$A$2:$A$5000,$A67,Sorties!$C$2:$C$5000,I$2,Sorties!$F$2:$F$5000,"&lt;&gt;Commande spéciale")</f>
        <v>0</v>
      </c>
      <c r="K67" s="15" t="n">
        <f aca="false">SUMIFS(Sorties!$E$2:$E$5000,Sorties!$A$2:$A$5000,$A67,Sorties!$C$2:$C$5000,K$2)</f>
        <v>8</v>
      </c>
      <c r="L67" s="15" t="n">
        <f aca="false">SUMIFS(Sorties!$E$2:$E$5000,Sorties!$A$2:$A$5000,$A67,Sorties!$C$2:$C$5000,L$2)</f>
        <v>8</v>
      </c>
      <c r="M67" s="15" t="n">
        <f aca="false">SUMIFS(Sorties!$E$2:$E$5000,Sorties!$A$2:$A$5000,$A67,Sorties!$C$2:$C$5000,M$2)</f>
        <v>5</v>
      </c>
      <c r="N67" s="15" t="n">
        <f aca="false">SUMIFS(Sorties!$E$2:$E$5000,Sorties!$A$2:$A$5000,$A67,Sorties!$C$2:$C$5000,N$2)</f>
        <v>2</v>
      </c>
      <c r="O67" s="15" t="n">
        <f aca="false">SUMIFS(Sorties!$E$2:$E$5000,Sorties!$A$2:$A$5000,$A67,Sorties!$C$2:$C$5000,O$2)</f>
        <v>0</v>
      </c>
      <c r="P67" s="15" t="n">
        <f aca="false">SUMIFS(Sorties!$E$2:$E$5000,Sorties!$A$2:$A$5000,$A67,Sorties!$C$2:$C$5000,P$2)</f>
        <v>1</v>
      </c>
      <c r="Q67" s="15" t="n">
        <f aca="false">SUMIFS(Sorties!$E$2:$E$5000,Sorties!$A$2:$A$5000,$A67,Sorties!$C$2:$C$5000,Q$2)</f>
        <v>0</v>
      </c>
      <c r="R67" s="15" t="n">
        <f aca="false">SUMIFS(Sorties!$E$2:$E$5000,Sorties!$A$2:$A$5000,$A67,Sorties!$C$2:$C$5000,R$2)</f>
        <v>0</v>
      </c>
    </row>
    <row r="68" customFormat="false" ht="15" hidden="false" customHeight="false" outlineLevel="0" collapsed="false">
      <c r="A68" s="12" t="n">
        <v>46031</v>
      </c>
      <c r="B68" s="15" t="n">
        <f aca="false">SUMIFS(Sorties!$E$2:$E$5000,Sorties!$A$2:$A$5000,$A68,Sorties!$C$2:$C$5000,B$2,Sorties!$F$2:$F$5000,"&lt;&gt;Commande spéciale")</f>
        <v>0</v>
      </c>
      <c r="C68" s="15" t="n">
        <f aca="false">SUMIFS(Sorties!$E$2:$E$5000,Sorties!$A$2:$A$5000,$A68,Sorties!$C$2:$C$5000,C$2,Sorties!$F$2:$F$5000,"&lt;&gt;Commande spéciale")</f>
        <v>5</v>
      </c>
      <c r="D68" s="15" t="n">
        <f aca="false">SUMIFS(Sorties!$E$2:$E$5000,Sorties!$A$2:$A$5000,$A68,Sorties!$C$2:$C$5000,D$2,Sorties!$F$2:$F$5000,"&lt;&gt;Commande spéciale")</f>
        <v>4</v>
      </c>
      <c r="E68" s="15" t="n">
        <f aca="false">SUMIFS(Sorties!$E$2:$E$5000,Sorties!$A$2:$A$5000,$A68,Sorties!$C$2:$C$5000,E$2,Sorties!$F$2:$F$5000,"&lt;&gt;Commande spéciale")</f>
        <v>2</v>
      </c>
      <c r="F68" s="15" t="n">
        <f aca="false">SUMIFS(Sorties!$E$2:$E$5000,Sorties!$A$2:$A$5000,$A68,Sorties!$C$2:$C$5000,F$2,Sorties!$F$2:$F$5000,"&lt;&gt;Commande spéciale")</f>
        <v>4</v>
      </c>
      <c r="G68" s="15" t="n">
        <f aca="false">SUMIFS(Sorties!$E$2:$E$5000,Sorties!$A$2:$A$5000,$A68,Sorties!$C$2:$C$5000,G$2,Sorties!$F$2:$F$5000,"&lt;&gt;Commande spéciale")</f>
        <v>0</v>
      </c>
      <c r="H68" s="15" t="n">
        <f aca="false">SUMIFS(Sorties!$E$2:$E$5000,Sorties!$A$2:$A$5000,$A68,Sorties!$C$2:$C$5000,H$2,Sorties!$F$2:$F$5000,"&lt;&gt;Commande spéciale")</f>
        <v>0</v>
      </c>
      <c r="I68" s="15" t="n">
        <f aca="false">SUMIFS(Sorties!$E$2:$E$5000,Sorties!$A$2:$A$5000,$A68,Sorties!$C$2:$C$5000,I$2,Sorties!$F$2:$F$5000,"&lt;&gt;Commande spéciale")</f>
        <v>0</v>
      </c>
      <c r="K68" s="15" t="n">
        <f aca="false">SUMIFS(Sorties!$E$2:$E$5000,Sorties!$A$2:$A$5000,$A68,Sorties!$C$2:$C$5000,K$2)</f>
        <v>0</v>
      </c>
      <c r="L68" s="15" t="n">
        <f aca="false">SUMIFS(Sorties!$E$2:$E$5000,Sorties!$A$2:$A$5000,$A68,Sorties!$C$2:$C$5000,L$2)</f>
        <v>5</v>
      </c>
      <c r="M68" s="15" t="n">
        <f aca="false">SUMIFS(Sorties!$E$2:$E$5000,Sorties!$A$2:$A$5000,$A68,Sorties!$C$2:$C$5000,M$2)</f>
        <v>4</v>
      </c>
      <c r="N68" s="15" t="n">
        <f aca="false">SUMIFS(Sorties!$E$2:$E$5000,Sorties!$A$2:$A$5000,$A68,Sorties!$C$2:$C$5000,N$2)</f>
        <v>2</v>
      </c>
      <c r="O68" s="15" t="n">
        <f aca="false">SUMIFS(Sorties!$E$2:$E$5000,Sorties!$A$2:$A$5000,$A68,Sorties!$C$2:$C$5000,O$2)</f>
        <v>4</v>
      </c>
      <c r="P68" s="15" t="n">
        <f aca="false">SUMIFS(Sorties!$E$2:$E$5000,Sorties!$A$2:$A$5000,$A68,Sorties!$C$2:$C$5000,P$2)</f>
        <v>0</v>
      </c>
      <c r="Q68" s="15" t="n">
        <f aca="false">SUMIFS(Sorties!$E$2:$E$5000,Sorties!$A$2:$A$5000,$A68,Sorties!$C$2:$C$5000,Q$2)</f>
        <v>0</v>
      </c>
      <c r="R68" s="15" t="n">
        <f aca="false">SUMIFS(Sorties!$E$2:$E$5000,Sorties!$A$2:$A$5000,$A68,Sorties!$C$2:$C$5000,R$2)</f>
        <v>0</v>
      </c>
    </row>
    <row r="69" customFormat="false" ht="15" hidden="false" customHeight="false" outlineLevel="0" collapsed="false">
      <c r="A69" s="12" t="n">
        <v>46034</v>
      </c>
      <c r="B69" s="15" t="n">
        <f aca="false">SUMIFS(Sorties!$E$2:$E$5000,Sorties!$A$2:$A$5000,$A69,Sorties!$C$2:$C$5000,B$2,Sorties!$F$2:$F$5000,"&lt;&gt;Commande spéciale")</f>
        <v>16</v>
      </c>
      <c r="C69" s="15" t="n">
        <f aca="false">SUMIFS(Sorties!$E$2:$E$5000,Sorties!$A$2:$A$5000,$A69,Sorties!$C$2:$C$5000,C$2,Sorties!$F$2:$F$5000,"&lt;&gt;Commande spéciale")</f>
        <v>5</v>
      </c>
      <c r="D69" s="15" t="n">
        <f aca="false">SUMIFS(Sorties!$E$2:$E$5000,Sorties!$A$2:$A$5000,$A69,Sorties!$C$2:$C$5000,D$2,Sorties!$F$2:$F$5000,"&lt;&gt;Commande spéciale")</f>
        <v>0</v>
      </c>
      <c r="E69" s="15" t="n">
        <f aca="false">SUMIFS(Sorties!$E$2:$E$5000,Sorties!$A$2:$A$5000,$A69,Sorties!$C$2:$C$5000,E$2,Sorties!$F$2:$F$5000,"&lt;&gt;Commande spéciale")</f>
        <v>2</v>
      </c>
      <c r="F69" s="15" t="n">
        <f aca="false">SUMIFS(Sorties!$E$2:$E$5000,Sorties!$A$2:$A$5000,$A69,Sorties!$C$2:$C$5000,F$2,Sorties!$F$2:$F$5000,"&lt;&gt;Commande spéciale")</f>
        <v>0</v>
      </c>
      <c r="G69" s="15" t="n">
        <f aca="false">SUMIFS(Sorties!$E$2:$E$5000,Sorties!$A$2:$A$5000,$A69,Sorties!$C$2:$C$5000,G$2,Sorties!$F$2:$F$5000,"&lt;&gt;Commande spéciale")</f>
        <v>0</v>
      </c>
      <c r="H69" s="15" t="n">
        <f aca="false">SUMIFS(Sorties!$E$2:$E$5000,Sorties!$A$2:$A$5000,$A69,Sorties!$C$2:$C$5000,H$2,Sorties!$F$2:$F$5000,"&lt;&gt;Commande spéciale")</f>
        <v>1</v>
      </c>
      <c r="I69" s="15" t="n">
        <f aca="false">SUMIFS(Sorties!$E$2:$E$5000,Sorties!$A$2:$A$5000,$A69,Sorties!$C$2:$C$5000,I$2,Sorties!$F$2:$F$5000,"&lt;&gt;Commande spéciale")</f>
        <v>0</v>
      </c>
      <c r="K69" s="15" t="n">
        <f aca="false">SUMIFS(Sorties!$E$2:$E$5000,Sorties!$A$2:$A$5000,$A69,Sorties!$C$2:$C$5000,K$2)</f>
        <v>16</v>
      </c>
      <c r="L69" s="15" t="n">
        <f aca="false">SUMIFS(Sorties!$E$2:$E$5000,Sorties!$A$2:$A$5000,$A69,Sorties!$C$2:$C$5000,L$2)</f>
        <v>5</v>
      </c>
      <c r="M69" s="15" t="n">
        <f aca="false">SUMIFS(Sorties!$E$2:$E$5000,Sorties!$A$2:$A$5000,$A69,Sorties!$C$2:$C$5000,M$2)</f>
        <v>0</v>
      </c>
      <c r="N69" s="15" t="n">
        <f aca="false">SUMIFS(Sorties!$E$2:$E$5000,Sorties!$A$2:$A$5000,$A69,Sorties!$C$2:$C$5000,N$2)</f>
        <v>2</v>
      </c>
      <c r="O69" s="15" t="n">
        <f aca="false">SUMIFS(Sorties!$E$2:$E$5000,Sorties!$A$2:$A$5000,$A69,Sorties!$C$2:$C$5000,O$2)</f>
        <v>0</v>
      </c>
      <c r="P69" s="15" t="n">
        <f aca="false">SUMIFS(Sorties!$E$2:$E$5000,Sorties!$A$2:$A$5000,$A69,Sorties!$C$2:$C$5000,P$2)</f>
        <v>0</v>
      </c>
      <c r="Q69" s="15" t="n">
        <f aca="false">SUMIFS(Sorties!$E$2:$E$5000,Sorties!$A$2:$A$5000,$A69,Sorties!$C$2:$C$5000,Q$2)</f>
        <v>1</v>
      </c>
      <c r="R69" s="15" t="n">
        <f aca="false">SUMIFS(Sorties!$E$2:$E$5000,Sorties!$A$2:$A$5000,$A69,Sorties!$C$2:$C$5000,R$2)</f>
        <v>0</v>
      </c>
    </row>
    <row r="70" customFormat="false" ht="15" hidden="false" customHeight="false" outlineLevel="0" collapsed="false">
      <c r="A70" s="12" t="n">
        <v>46035</v>
      </c>
      <c r="B70" s="15" t="n">
        <f aca="false">SUMIFS(Sorties!$E$2:$E$5000,Sorties!$A$2:$A$5000,$A70,Sorties!$C$2:$C$5000,B$2,Sorties!$F$2:$F$5000,"&lt;&gt;Commande spéciale")</f>
        <v>2</v>
      </c>
      <c r="C70" s="15" t="n">
        <f aca="false">SUMIFS(Sorties!$E$2:$E$5000,Sorties!$A$2:$A$5000,$A70,Sorties!$C$2:$C$5000,C$2,Sorties!$F$2:$F$5000,"&lt;&gt;Commande spéciale")</f>
        <v>3</v>
      </c>
      <c r="D70" s="15" t="n">
        <f aca="false">SUMIFS(Sorties!$E$2:$E$5000,Sorties!$A$2:$A$5000,$A70,Sorties!$C$2:$C$5000,D$2,Sorties!$F$2:$F$5000,"&lt;&gt;Commande spéciale")</f>
        <v>3</v>
      </c>
      <c r="E70" s="15" t="n">
        <f aca="false">SUMIFS(Sorties!$E$2:$E$5000,Sorties!$A$2:$A$5000,$A70,Sorties!$C$2:$C$5000,E$2,Sorties!$F$2:$F$5000,"&lt;&gt;Commande spéciale")</f>
        <v>0</v>
      </c>
      <c r="F70" s="15" t="n">
        <f aca="false">SUMIFS(Sorties!$E$2:$E$5000,Sorties!$A$2:$A$5000,$A70,Sorties!$C$2:$C$5000,F$2,Sorties!$F$2:$F$5000,"&lt;&gt;Commande spéciale")</f>
        <v>0</v>
      </c>
      <c r="G70" s="15" t="n">
        <f aca="false">SUMIFS(Sorties!$E$2:$E$5000,Sorties!$A$2:$A$5000,$A70,Sorties!$C$2:$C$5000,G$2,Sorties!$F$2:$F$5000,"&lt;&gt;Commande spéciale")</f>
        <v>0</v>
      </c>
      <c r="H70" s="15" t="n">
        <f aca="false">SUMIFS(Sorties!$E$2:$E$5000,Sorties!$A$2:$A$5000,$A70,Sorties!$C$2:$C$5000,H$2,Sorties!$F$2:$F$5000,"&lt;&gt;Commande spéciale")</f>
        <v>2</v>
      </c>
      <c r="I70" s="15" t="n">
        <f aca="false">SUMIFS(Sorties!$E$2:$E$5000,Sorties!$A$2:$A$5000,$A70,Sorties!$C$2:$C$5000,I$2,Sorties!$F$2:$F$5000,"&lt;&gt;Commande spéciale")</f>
        <v>0</v>
      </c>
      <c r="K70" s="15" t="n">
        <f aca="false">SUMIFS(Sorties!$E$2:$E$5000,Sorties!$A$2:$A$5000,$A70,Sorties!$C$2:$C$5000,K$2)</f>
        <v>2</v>
      </c>
      <c r="L70" s="15" t="n">
        <f aca="false">SUMIFS(Sorties!$E$2:$E$5000,Sorties!$A$2:$A$5000,$A70,Sorties!$C$2:$C$5000,L$2)</f>
        <v>3</v>
      </c>
      <c r="M70" s="15" t="n">
        <f aca="false">SUMIFS(Sorties!$E$2:$E$5000,Sorties!$A$2:$A$5000,$A70,Sorties!$C$2:$C$5000,M$2)</f>
        <v>3</v>
      </c>
      <c r="N70" s="15" t="n">
        <f aca="false">SUMIFS(Sorties!$E$2:$E$5000,Sorties!$A$2:$A$5000,$A70,Sorties!$C$2:$C$5000,N$2)</f>
        <v>0</v>
      </c>
      <c r="O70" s="15" t="n">
        <f aca="false">SUMIFS(Sorties!$E$2:$E$5000,Sorties!$A$2:$A$5000,$A70,Sorties!$C$2:$C$5000,O$2)</f>
        <v>0</v>
      </c>
      <c r="P70" s="15" t="n">
        <f aca="false">SUMIFS(Sorties!$E$2:$E$5000,Sorties!$A$2:$A$5000,$A70,Sorties!$C$2:$C$5000,P$2)</f>
        <v>0</v>
      </c>
      <c r="Q70" s="15" t="n">
        <f aca="false">SUMIFS(Sorties!$E$2:$E$5000,Sorties!$A$2:$A$5000,$A70,Sorties!$C$2:$C$5000,Q$2)</f>
        <v>2</v>
      </c>
      <c r="R70" s="15" t="n">
        <f aca="false">SUMIFS(Sorties!$E$2:$E$5000,Sorties!$A$2:$A$5000,$A70,Sorties!$C$2:$C$5000,R$2)</f>
        <v>0</v>
      </c>
    </row>
    <row r="71" customFormat="false" ht="15" hidden="false" customHeight="false" outlineLevel="0" collapsed="false">
      <c r="A71" s="12" t="n">
        <v>46036</v>
      </c>
      <c r="B71" s="15" t="n">
        <f aca="false">SUMIFS(Sorties!$E$2:$E$5000,Sorties!$A$2:$A$5000,$A71,Sorties!$C$2:$C$5000,B$2,Sorties!$F$2:$F$5000,"&lt;&gt;Commande spéciale")</f>
        <v>3</v>
      </c>
      <c r="C71" s="15" t="n">
        <f aca="false">SUMIFS(Sorties!$E$2:$E$5000,Sorties!$A$2:$A$5000,$A71,Sorties!$C$2:$C$5000,C$2,Sorties!$F$2:$F$5000,"&lt;&gt;Commande spéciale")</f>
        <v>0</v>
      </c>
      <c r="D71" s="15" t="n">
        <f aca="false">SUMIFS(Sorties!$E$2:$E$5000,Sorties!$A$2:$A$5000,$A71,Sorties!$C$2:$C$5000,D$2,Sorties!$F$2:$F$5000,"&lt;&gt;Commande spéciale")</f>
        <v>3</v>
      </c>
      <c r="E71" s="15" t="n">
        <f aca="false">SUMIFS(Sorties!$E$2:$E$5000,Sorties!$A$2:$A$5000,$A71,Sorties!$C$2:$C$5000,E$2,Sorties!$F$2:$F$5000,"&lt;&gt;Commande spéciale")</f>
        <v>3</v>
      </c>
      <c r="F71" s="15" t="n">
        <f aca="false">SUMIFS(Sorties!$E$2:$E$5000,Sorties!$A$2:$A$5000,$A71,Sorties!$C$2:$C$5000,F$2,Sorties!$F$2:$F$5000,"&lt;&gt;Commande spéciale")</f>
        <v>2</v>
      </c>
      <c r="G71" s="15" t="n">
        <f aca="false">SUMIFS(Sorties!$E$2:$E$5000,Sorties!$A$2:$A$5000,$A71,Sorties!$C$2:$C$5000,G$2,Sorties!$F$2:$F$5000,"&lt;&gt;Commande spéciale")</f>
        <v>0</v>
      </c>
      <c r="H71" s="15" t="n">
        <f aca="false">SUMIFS(Sorties!$E$2:$E$5000,Sorties!$A$2:$A$5000,$A71,Sorties!$C$2:$C$5000,H$2,Sorties!$F$2:$F$5000,"&lt;&gt;Commande spéciale")</f>
        <v>0</v>
      </c>
      <c r="I71" s="15" t="n">
        <f aca="false">SUMIFS(Sorties!$E$2:$E$5000,Sorties!$A$2:$A$5000,$A71,Sorties!$C$2:$C$5000,I$2,Sorties!$F$2:$F$5000,"&lt;&gt;Commande spéciale")</f>
        <v>0</v>
      </c>
      <c r="K71" s="15" t="n">
        <f aca="false">SUMIFS(Sorties!$E$2:$E$5000,Sorties!$A$2:$A$5000,$A71,Sorties!$C$2:$C$5000,K$2)</f>
        <v>3</v>
      </c>
      <c r="L71" s="15" t="n">
        <f aca="false">SUMIFS(Sorties!$E$2:$E$5000,Sorties!$A$2:$A$5000,$A71,Sorties!$C$2:$C$5000,L$2)</f>
        <v>0</v>
      </c>
      <c r="M71" s="15" t="n">
        <f aca="false">SUMIFS(Sorties!$E$2:$E$5000,Sorties!$A$2:$A$5000,$A71,Sorties!$C$2:$C$5000,M$2)</f>
        <v>3</v>
      </c>
      <c r="N71" s="15" t="n">
        <f aca="false">SUMIFS(Sorties!$E$2:$E$5000,Sorties!$A$2:$A$5000,$A71,Sorties!$C$2:$C$5000,N$2)</f>
        <v>3</v>
      </c>
      <c r="O71" s="15" t="n">
        <f aca="false">SUMIFS(Sorties!$E$2:$E$5000,Sorties!$A$2:$A$5000,$A71,Sorties!$C$2:$C$5000,O$2)</f>
        <v>2</v>
      </c>
      <c r="P71" s="15" t="n">
        <f aca="false">SUMIFS(Sorties!$E$2:$E$5000,Sorties!$A$2:$A$5000,$A71,Sorties!$C$2:$C$5000,P$2)</f>
        <v>0</v>
      </c>
      <c r="Q71" s="15" t="n">
        <f aca="false">SUMIFS(Sorties!$E$2:$E$5000,Sorties!$A$2:$A$5000,$A71,Sorties!$C$2:$C$5000,Q$2)</f>
        <v>0</v>
      </c>
      <c r="R71" s="15" t="n">
        <f aca="false">SUMIFS(Sorties!$E$2:$E$5000,Sorties!$A$2:$A$5000,$A71,Sorties!$C$2:$C$5000,R$2)</f>
        <v>0</v>
      </c>
    </row>
    <row r="72" customFormat="false" ht="15" hidden="false" customHeight="false" outlineLevel="0" collapsed="false">
      <c r="A72" s="12" t="n">
        <v>46037</v>
      </c>
      <c r="B72" s="15" t="n">
        <f aca="false">SUMIFS(Sorties!$E$2:$E$5000,Sorties!$A$2:$A$5000,$A72,Sorties!$C$2:$C$5000,B$2,Sorties!$F$2:$F$5000,"&lt;&gt;Commande spéciale")</f>
        <v>9</v>
      </c>
      <c r="C72" s="15" t="n">
        <f aca="false">SUMIFS(Sorties!$E$2:$E$5000,Sorties!$A$2:$A$5000,$A72,Sorties!$C$2:$C$5000,C$2,Sorties!$F$2:$F$5000,"&lt;&gt;Commande spéciale")</f>
        <v>7</v>
      </c>
      <c r="D72" s="15" t="n">
        <f aca="false">SUMIFS(Sorties!$E$2:$E$5000,Sorties!$A$2:$A$5000,$A72,Sorties!$C$2:$C$5000,D$2,Sorties!$F$2:$F$5000,"&lt;&gt;Commande spéciale")</f>
        <v>1</v>
      </c>
      <c r="E72" s="15" t="n">
        <f aca="false">SUMIFS(Sorties!$E$2:$E$5000,Sorties!$A$2:$A$5000,$A72,Sorties!$C$2:$C$5000,E$2,Sorties!$F$2:$F$5000,"&lt;&gt;Commande spéciale")</f>
        <v>4</v>
      </c>
      <c r="F72" s="15" t="n">
        <f aca="false">SUMIFS(Sorties!$E$2:$E$5000,Sorties!$A$2:$A$5000,$A72,Sorties!$C$2:$C$5000,F$2,Sorties!$F$2:$F$5000,"&lt;&gt;Commande spéciale")</f>
        <v>6</v>
      </c>
      <c r="G72" s="15" t="n">
        <f aca="false">SUMIFS(Sorties!$E$2:$E$5000,Sorties!$A$2:$A$5000,$A72,Sorties!$C$2:$C$5000,G$2,Sorties!$F$2:$F$5000,"&lt;&gt;Commande spéciale")</f>
        <v>0</v>
      </c>
      <c r="H72" s="15" t="n">
        <f aca="false">SUMIFS(Sorties!$E$2:$E$5000,Sorties!$A$2:$A$5000,$A72,Sorties!$C$2:$C$5000,H$2,Sorties!$F$2:$F$5000,"&lt;&gt;Commande spéciale")</f>
        <v>0</v>
      </c>
      <c r="I72" s="15" t="n">
        <f aca="false">SUMIFS(Sorties!$E$2:$E$5000,Sorties!$A$2:$A$5000,$A72,Sorties!$C$2:$C$5000,I$2,Sorties!$F$2:$F$5000,"&lt;&gt;Commande spéciale")</f>
        <v>0</v>
      </c>
      <c r="K72" s="15" t="n">
        <f aca="false">SUMIFS(Sorties!$E$2:$E$5000,Sorties!$A$2:$A$5000,$A72,Sorties!$C$2:$C$5000,K$2)</f>
        <v>9</v>
      </c>
      <c r="L72" s="15" t="n">
        <f aca="false">SUMIFS(Sorties!$E$2:$E$5000,Sorties!$A$2:$A$5000,$A72,Sorties!$C$2:$C$5000,L$2)</f>
        <v>7</v>
      </c>
      <c r="M72" s="15" t="n">
        <f aca="false">SUMIFS(Sorties!$E$2:$E$5000,Sorties!$A$2:$A$5000,$A72,Sorties!$C$2:$C$5000,M$2)</f>
        <v>1</v>
      </c>
      <c r="N72" s="15" t="n">
        <f aca="false">SUMIFS(Sorties!$E$2:$E$5000,Sorties!$A$2:$A$5000,$A72,Sorties!$C$2:$C$5000,N$2)</f>
        <v>4</v>
      </c>
      <c r="O72" s="15" t="n">
        <f aca="false">SUMIFS(Sorties!$E$2:$E$5000,Sorties!$A$2:$A$5000,$A72,Sorties!$C$2:$C$5000,O$2)</f>
        <v>6</v>
      </c>
      <c r="P72" s="15" t="n">
        <f aca="false">SUMIFS(Sorties!$E$2:$E$5000,Sorties!$A$2:$A$5000,$A72,Sorties!$C$2:$C$5000,P$2)</f>
        <v>0</v>
      </c>
      <c r="Q72" s="15" t="n">
        <f aca="false">SUMIFS(Sorties!$E$2:$E$5000,Sorties!$A$2:$A$5000,$A72,Sorties!$C$2:$C$5000,Q$2)</f>
        <v>0</v>
      </c>
      <c r="R72" s="15" t="n">
        <f aca="false">SUMIFS(Sorties!$E$2:$E$5000,Sorties!$A$2:$A$5000,$A72,Sorties!$C$2:$C$5000,R$2)</f>
        <v>0</v>
      </c>
    </row>
    <row r="73" customFormat="false" ht="15" hidden="false" customHeight="false" outlineLevel="0" collapsed="false">
      <c r="A73" s="12" t="n">
        <v>46038</v>
      </c>
      <c r="B73" s="15" t="n">
        <f aca="false">SUMIFS(Sorties!$E$2:$E$5000,Sorties!$A$2:$A$5000,$A73,Sorties!$C$2:$C$5000,B$2,Sorties!$F$2:$F$5000,"&lt;&gt;Commande spéciale")</f>
        <v>10</v>
      </c>
      <c r="C73" s="15" t="n">
        <f aca="false">SUMIFS(Sorties!$E$2:$E$5000,Sorties!$A$2:$A$5000,$A73,Sorties!$C$2:$C$5000,C$2,Sorties!$F$2:$F$5000,"&lt;&gt;Commande spéciale")</f>
        <v>9</v>
      </c>
      <c r="D73" s="15" t="n">
        <f aca="false">SUMIFS(Sorties!$E$2:$E$5000,Sorties!$A$2:$A$5000,$A73,Sorties!$C$2:$C$5000,D$2,Sorties!$F$2:$F$5000,"&lt;&gt;Commande spéciale")</f>
        <v>2</v>
      </c>
      <c r="E73" s="15" t="n">
        <f aca="false">SUMIFS(Sorties!$E$2:$E$5000,Sorties!$A$2:$A$5000,$A73,Sorties!$C$2:$C$5000,E$2,Sorties!$F$2:$F$5000,"&lt;&gt;Commande spéciale")</f>
        <v>0</v>
      </c>
      <c r="F73" s="15" t="n">
        <f aca="false">SUMIFS(Sorties!$E$2:$E$5000,Sorties!$A$2:$A$5000,$A73,Sorties!$C$2:$C$5000,F$2,Sorties!$F$2:$F$5000,"&lt;&gt;Commande spéciale")</f>
        <v>4</v>
      </c>
      <c r="G73" s="15" t="n">
        <f aca="false">SUMIFS(Sorties!$E$2:$E$5000,Sorties!$A$2:$A$5000,$A73,Sorties!$C$2:$C$5000,G$2,Sorties!$F$2:$F$5000,"&lt;&gt;Commande spéciale")</f>
        <v>0</v>
      </c>
      <c r="H73" s="15" t="n">
        <f aca="false">SUMIFS(Sorties!$E$2:$E$5000,Sorties!$A$2:$A$5000,$A73,Sorties!$C$2:$C$5000,H$2,Sorties!$F$2:$F$5000,"&lt;&gt;Commande spéciale")</f>
        <v>0</v>
      </c>
      <c r="I73" s="15" t="n">
        <f aca="false">SUMIFS(Sorties!$E$2:$E$5000,Sorties!$A$2:$A$5000,$A73,Sorties!$C$2:$C$5000,I$2,Sorties!$F$2:$F$5000,"&lt;&gt;Commande spéciale")</f>
        <v>0</v>
      </c>
      <c r="K73" s="15" t="n">
        <f aca="false">SUMIFS(Sorties!$E$2:$E$5000,Sorties!$A$2:$A$5000,$A73,Sorties!$C$2:$C$5000,K$2)</f>
        <v>10</v>
      </c>
      <c r="L73" s="15" t="n">
        <f aca="false">SUMIFS(Sorties!$E$2:$E$5000,Sorties!$A$2:$A$5000,$A73,Sorties!$C$2:$C$5000,L$2)</f>
        <v>9</v>
      </c>
      <c r="M73" s="15" t="n">
        <f aca="false">SUMIFS(Sorties!$E$2:$E$5000,Sorties!$A$2:$A$5000,$A73,Sorties!$C$2:$C$5000,M$2)</f>
        <v>2</v>
      </c>
      <c r="N73" s="15" t="n">
        <f aca="false">SUMIFS(Sorties!$E$2:$E$5000,Sorties!$A$2:$A$5000,$A73,Sorties!$C$2:$C$5000,N$2)</f>
        <v>0</v>
      </c>
      <c r="O73" s="15" t="n">
        <f aca="false">SUMIFS(Sorties!$E$2:$E$5000,Sorties!$A$2:$A$5000,$A73,Sorties!$C$2:$C$5000,O$2)</f>
        <v>4</v>
      </c>
      <c r="P73" s="15" t="n">
        <f aca="false">SUMIFS(Sorties!$E$2:$E$5000,Sorties!$A$2:$A$5000,$A73,Sorties!$C$2:$C$5000,P$2)</f>
        <v>0</v>
      </c>
      <c r="Q73" s="15" t="n">
        <f aca="false">SUMIFS(Sorties!$E$2:$E$5000,Sorties!$A$2:$A$5000,$A73,Sorties!$C$2:$C$5000,Q$2)</f>
        <v>0</v>
      </c>
      <c r="R73" s="15" t="n">
        <f aca="false">SUMIFS(Sorties!$E$2:$E$5000,Sorties!$A$2:$A$5000,$A73,Sorties!$C$2:$C$5000,R$2)</f>
        <v>0</v>
      </c>
    </row>
    <row r="74" customFormat="false" ht="15" hidden="false" customHeight="false" outlineLevel="0" collapsed="false">
      <c r="A74" s="12" t="n">
        <v>46041</v>
      </c>
      <c r="B74" s="15" t="n">
        <f aca="false">SUMIFS(Sorties!$E$2:$E$5000,Sorties!$A$2:$A$5000,$A74,Sorties!$C$2:$C$5000,B$2,Sorties!$F$2:$F$5000,"&lt;&gt;Commande spéciale")</f>
        <v>8</v>
      </c>
      <c r="C74" s="15" t="n">
        <f aca="false">SUMIFS(Sorties!$E$2:$E$5000,Sorties!$A$2:$A$5000,$A74,Sorties!$C$2:$C$5000,C$2,Sorties!$F$2:$F$5000,"&lt;&gt;Commande spéciale")</f>
        <v>2</v>
      </c>
      <c r="D74" s="15" t="n">
        <f aca="false">SUMIFS(Sorties!$E$2:$E$5000,Sorties!$A$2:$A$5000,$A74,Sorties!$C$2:$C$5000,D$2,Sorties!$F$2:$F$5000,"&lt;&gt;Commande spéciale")</f>
        <v>3</v>
      </c>
      <c r="E74" s="15" t="n">
        <f aca="false">SUMIFS(Sorties!$E$2:$E$5000,Sorties!$A$2:$A$5000,$A74,Sorties!$C$2:$C$5000,E$2,Sorties!$F$2:$F$5000,"&lt;&gt;Commande spéciale")</f>
        <v>3</v>
      </c>
      <c r="F74" s="15" t="n">
        <f aca="false">SUMIFS(Sorties!$E$2:$E$5000,Sorties!$A$2:$A$5000,$A74,Sorties!$C$2:$C$5000,F$2,Sorties!$F$2:$F$5000,"&lt;&gt;Commande spéciale")</f>
        <v>0</v>
      </c>
      <c r="G74" s="15" t="n">
        <f aca="false">SUMIFS(Sorties!$E$2:$E$5000,Sorties!$A$2:$A$5000,$A74,Sorties!$C$2:$C$5000,G$2,Sorties!$F$2:$F$5000,"&lt;&gt;Commande spéciale")</f>
        <v>0</v>
      </c>
      <c r="H74" s="15" t="n">
        <f aca="false">SUMIFS(Sorties!$E$2:$E$5000,Sorties!$A$2:$A$5000,$A74,Sorties!$C$2:$C$5000,H$2,Sorties!$F$2:$F$5000,"&lt;&gt;Commande spéciale")</f>
        <v>0</v>
      </c>
      <c r="I74" s="15" t="n">
        <f aca="false">SUMIFS(Sorties!$E$2:$E$5000,Sorties!$A$2:$A$5000,$A74,Sorties!$C$2:$C$5000,I$2,Sorties!$F$2:$F$5000,"&lt;&gt;Commande spéciale")</f>
        <v>0</v>
      </c>
      <c r="K74" s="15" t="n">
        <f aca="false">SUMIFS(Sorties!$E$2:$E$5000,Sorties!$A$2:$A$5000,$A74,Sorties!$C$2:$C$5000,K$2)</f>
        <v>8</v>
      </c>
      <c r="L74" s="15" t="n">
        <f aca="false">SUMIFS(Sorties!$E$2:$E$5000,Sorties!$A$2:$A$5000,$A74,Sorties!$C$2:$C$5000,L$2)</f>
        <v>2</v>
      </c>
      <c r="M74" s="15" t="n">
        <f aca="false">SUMIFS(Sorties!$E$2:$E$5000,Sorties!$A$2:$A$5000,$A74,Sorties!$C$2:$C$5000,M$2)</f>
        <v>3</v>
      </c>
      <c r="N74" s="15" t="n">
        <f aca="false">SUMIFS(Sorties!$E$2:$E$5000,Sorties!$A$2:$A$5000,$A74,Sorties!$C$2:$C$5000,N$2)</f>
        <v>3</v>
      </c>
      <c r="O74" s="15" t="n">
        <f aca="false">SUMIFS(Sorties!$E$2:$E$5000,Sorties!$A$2:$A$5000,$A74,Sorties!$C$2:$C$5000,O$2)</f>
        <v>0</v>
      </c>
      <c r="P74" s="15" t="n">
        <f aca="false">SUMIFS(Sorties!$E$2:$E$5000,Sorties!$A$2:$A$5000,$A74,Sorties!$C$2:$C$5000,P$2)</f>
        <v>0</v>
      </c>
      <c r="Q74" s="15" t="n">
        <f aca="false">SUMIFS(Sorties!$E$2:$E$5000,Sorties!$A$2:$A$5000,$A74,Sorties!$C$2:$C$5000,Q$2)</f>
        <v>0</v>
      </c>
      <c r="R74" s="15" t="n">
        <f aca="false">SUMIFS(Sorties!$E$2:$E$5000,Sorties!$A$2:$A$5000,$A74,Sorties!$C$2:$C$5000,R$2)</f>
        <v>0</v>
      </c>
    </row>
    <row r="75" customFormat="false" ht="15" hidden="false" customHeight="false" outlineLevel="0" collapsed="false">
      <c r="A75" s="12" t="n">
        <v>46042</v>
      </c>
      <c r="B75" s="15" t="n">
        <f aca="false">SUMIFS(Sorties!$E$2:$E$5000,Sorties!$A$2:$A$5000,$A75,Sorties!$C$2:$C$5000,B$2,Sorties!$F$2:$F$5000,"&lt;&gt;Commande spéciale")</f>
        <v>4</v>
      </c>
      <c r="C75" s="15" t="n">
        <f aca="false">SUMIFS(Sorties!$E$2:$E$5000,Sorties!$A$2:$A$5000,$A75,Sorties!$C$2:$C$5000,C$2,Sorties!$F$2:$F$5000,"&lt;&gt;Commande spéciale")</f>
        <v>5</v>
      </c>
      <c r="D75" s="15" t="n">
        <f aca="false">SUMIFS(Sorties!$E$2:$E$5000,Sorties!$A$2:$A$5000,$A75,Sorties!$C$2:$C$5000,D$2,Sorties!$F$2:$F$5000,"&lt;&gt;Commande spéciale")</f>
        <v>0</v>
      </c>
      <c r="E75" s="15" t="n">
        <f aca="false">SUMIFS(Sorties!$E$2:$E$5000,Sorties!$A$2:$A$5000,$A75,Sorties!$C$2:$C$5000,E$2,Sorties!$F$2:$F$5000,"&lt;&gt;Commande spéciale")</f>
        <v>4</v>
      </c>
      <c r="F75" s="15" t="n">
        <f aca="false">SUMIFS(Sorties!$E$2:$E$5000,Sorties!$A$2:$A$5000,$A75,Sorties!$C$2:$C$5000,F$2,Sorties!$F$2:$F$5000,"&lt;&gt;Commande spéciale")</f>
        <v>0</v>
      </c>
      <c r="G75" s="15" t="n">
        <f aca="false">SUMIFS(Sorties!$E$2:$E$5000,Sorties!$A$2:$A$5000,$A75,Sorties!$C$2:$C$5000,G$2,Sorties!$F$2:$F$5000,"&lt;&gt;Commande spéciale")</f>
        <v>0</v>
      </c>
      <c r="H75" s="15" t="n">
        <f aca="false">SUMIFS(Sorties!$E$2:$E$5000,Sorties!$A$2:$A$5000,$A75,Sorties!$C$2:$C$5000,H$2,Sorties!$F$2:$F$5000,"&lt;&gt;Commande spéciale")</f>
        <v>0</v>
      </c>
      <c r="I75" s="15" t="n">
        <f aca="false">SUMIFS(Sorties!$E$2:$E$5000,Sorties!$A$2:$A$5000,$A75,Sorties!$C$2:$C$5000,I$2,Sorties!$F$2:$F$5000,"&lt;&gt;Commande spéciale")</f>
        <v>0</v>
      </c>
      <c r="K75" s="15" t="n">
        <f aca="false">SUMIFS(Sorties!$E$2:$E$5000,Sorties!$A$2:$A$5000,$A75,Sorties!$C$2:$C$5000,K$2)</f>
        <v>4</v>
      </c>
      <c r="L75" s="15" t="n">
        <f aca="false">SUMIFS(Sorties!$E$2:$E$5000,Sorties!$A$2:$A$5000,$A75,Sorties!$C$2:$C$5000,L$2)</f>
        <v>5</v>
      </c>
      <c r="M75" s="15" t="n">
        <f aca="false">SUMIFS(Sorties!$E$2:$E$5000,Sorties!$A$2:$A$5000,$A75,Sorties!$C$2:$C$5000,M$2)</f>
        <v>0</v>
      </c>
      <c r="N75" s="15" t="n">
        <f aca="false">SUMIFS(Sorties!$E$2:$E$5000,Sorties!$A$2:$A$5000,$A75,Sorties!$C$2:$C$5000,N$2)</f>
        <v>4</v>
      </c>
      <c r="O75" s="15" t="n">
        <f aca="false">SUMIFS(Sorties!$E$2:$E$5000,Sorties!$A$2:$A$5000,$A75,Sorties!$C$2:$C$5000,O$2)</f>
        <v>0</v>
      </c>
      <c r="P75" s="15" t="n">
        <f aca="false">SUMIFS(Sorties!$E$2:$E$5000,Sorties!$A$2:$A$5000,$A75,Sorties!$C$2:$C$5000,P$2)</f>
        <v>0</v>
      </c>
      <c r="Q75" s="15" t="n">
        <f aca="false">SUMIFS(Sorties!$E$2:$E$5000,Sorties!$A$2:$A$5000,$A75,Sorties!$C$2:$C$5000,Q$2)</f>
        <v>0</v>
      </c>
      <c r="R75" s="15" t="n">
        <f aca="false">SUMIFS(Sorties!$E$2:$E$5000,Sorties!$A$2:$A$5000,$A75,Sorties!$C$2:$C$5000,R$2)</f>
        <v>0</v>
      </c>
    </row>
    <row r="76" customFormat="false" ht="15" hidden="false" customHeight="false" outlineLevel="0" collapsed="false">
      <c r="A76" s="12" t="n">
        <v>46043</v>
      </c>
      <c r="B76" s="15" t="n">
        <f aca="false">SUMIFS(Sorties!$E$2:$E$5000,Sorties!$A$2:$A$5000,$A76,Sorties!$C$2:$C$5000,B$2,Sorties!$F$2:$F$5000,"&lt;&gt;Commande spéciale")</f>
        <v>5</v>
      </c>
      <c r="C76" s="15" t="n">
        <f aca="false">SUMIFS(Sorties!$E$2:$E$5000,Sorties!$A$2:$A$5000,$A76,Sorties!$C$2:$C$5000,C$2,Sorties!$F$2:$F$5000,"&lt;&gt;Commande spéciale")</f>
        <v>4</v>
      </c>
      <c r="D76" s="15" t="n">
        <f aca="false">SUMIFS(Sorties!$E$2:$E$5000,Sorties!$A$2:$A$5000,$A76,Sorties!$C$2:$C$5000,D$2,Sorties!$F$2:$F$5000,"&lt;&gt;Commande spéciale")</f>
        <v>6</v>
      </c>
      <c r="E76" s="15" t="n">
        <f aca="false">SUMIFS(Sorties!$E$2:$E$5000,Sorties!$A$2:$A$5000,$A76,Sorties!$C$2:$C$5000,E$2,Sorties!$F$2:$F$5000,"&lt;&gt;Commande spéciale")</f>
        <v>0</v>
      </c>
      <c r="F76" s="15" t="n">
        <f aca="false">SUMIFS(Sorties!$E$2:$E$5000,Sorties!$A$2:$A$5000,$A76,Sorties!$C$2:$C$5000,F$2,Sorties!$F$2:$F$5000,"&lt;&gt;Commande spéciale")</f>
        <v>0</v>
      </c>
      <c r="G76" s="15" t="n">
        <f aca="false">SUMIFS(Sorties!$E$2:$E$5000,Sorties!$A$2:$A$5000,$A76,Sorties!$C$2:$C$5000,G$2,Sorties!$F$2:$F$5000,"&lt;&gt;Commande spéciale")</f>
        <v>0</v>
      </c>
      <c r="H76" s="15" t="n">
        <f aca="false">SUMIFS(Sorties!$E$2:$E$5000,Sorties!$A$2:$A$5000,$A76,Sorties!$C$2:$C$5000,H$2,Sorties!$F$2:$F$5000,"&lt;&gt;Commande spéciale")</f>
        <v>0</v>
      </c>
      <c r="I76" s="15" t="n">
        <f aca="false">SUMIFS(Sorties!$E$2:$E$5000,Sorties!$A$2:$A$5000,$A76,Sorties!$C$2:$C$5000,I$2,Sorties!$F$2:$F$5000,"&lt;&gt;Commande spéciale")</f>
        <v>0</v>
      </c>
      <c r="K76" s="15" t="n">
        <f aca="false">SUMIFS(Sorties!$E$2:$E$5000,Sorties!$A$2:$A$5000,$A76,Sorties!$C$2:$C$5000,K$2)</f>
        <v>5</v>
      </c>
      <c r="L76" s="15" t="n">
        <f aca="false">SUMIFS(Sorties!$E$2:$E$5000,Sorties!$A$2:$A$5000,$A76,Sorties!$C$2:$C$5000,L$2)</f>
        <v>4</v>
      </c>
      <c r="M76" s="15" t="n">
        <f aca="false">SUMIFS(Sorties!$E$2:$E$5000,Sorties!$A$2:$A$5000,$A76,Sorties!$C$2:$C$5000,M$2)</f>
        <v>6</v>
      </c>
      <c r="N76" s="15" t="n">
        <f aca="false">SUMIFS(Sorties!$E$2:$E$5000,Sorties!$A$2:$A$5000,$A76,Sorties!$C$2:$C$5000,N$2)</f>
        <v>0</v>
      </c>
      <c r="O76" s="15" t="n">
        <f aca="false">SUMIFS(Sorties!$E$2:$E$5000,Sorties!$A$2:$A$5000,$A76,Sorties!$C$2:$C$5000,O$2)</f>
        <v>0</v>
      </c>
      <c r="P76" s="15" t="n">
        <f aca="false">SUMIFS(Sorties!$E$2:$E$5000,Sorties!$A$2:$A$5000,$A76,Sorties!$C$2:$C$5000,P$2)</f>
        <v>0</v>
      </c>
      <c r="Q76" s="15" t="n">
        <f aca="false">SUMIFS(Sorties!$E$2:$E$5000,Sorties!$A$2:$A$5000,$A76,Sorties!$C$2:$C$5000,Q$2)</f>
        <v>0</v>
      </c>
      <c r="R76" s="15" t="n">
        <f aca="false">SUMIFS(Sorties!$E$2:$E$5000,Sorties!$A$2:$A$5000,$A76,Sorties!$C$2:$C$5000,R$2)</f>
        <v>0</v>
      </c>
    </row>
    <row r="77" customFormat="false" ht="15" hidden="false" customHeight="false" outlineLevel="0" collapsed="false">
      <c r="A77" s="12" t="n">
        <v>46044</v>
      </c>
      <c r="B77" s="15" t="n">
        <f aca="false">SUMIFS(Sorties!$E$2:$E$5000,Sorties!$A$2:$A$5000,$A77,Sorties!$C$2:$C$5000,B$2,Sorties!$F$2:$F$5000,"&lt;&gt;Commande spéciale")</f>
        <v>6</v>
      </c>
      <c r="C77" s="15" t="n">
        <f aca="false">SUMIFS(Sorties!$E$2:$E$5000,Sorties!$A$2:$A$5000,$A77,Sorties!$C$2:$C$5000,C$2,Sorties!$F$2:$F$5000,"&lt;&gt;Commande spéciale")</f>
        <v>11</v>
      </c>
      <c r="D77" s="15" t="n">
        <f aca="false">SUMIFS(Sorties!$E$2:$E$5000,Sorties!$A$2:$A$5000,$A77,Sorties!$C$2:$C$5000,D$2,Sorties!$F$2:$F$5000,"&lt;&gt;Commande spéciale")</f>
        <v>3</v>
      </c>
      <c r="E77" s="15" t="n">
        <f aca="false">SUMIFS(Sorties!$E$2:$E$5000,Sorties!$A$2:$A$5000,$A77,Sorties!$C$2:$C$5000,E$2,Sorties!$F$2:$F$5000,"&lt;&gt;Commande spéciale")</f>
        <v>4</v>
      </c>
      <c r="F77" s="15" t="n">
        <f aca="false">SUMIFS(Sorties!$E$2:$E$5000,Sorties!$A$2:$A$5000,$A77,Sorties!$C$2:$C$5000,F$2,Sorties!$F$2:$F$5000,"&lt;&gt;Commande spéciale")</f>
        <v>0</v>
      </c>
      <c r="G77" s="15" t="n">
        <f aca="false">SUMIFS(Sorties!$E$2:$E$5000,Sorties!$A$2:$A$5000,$A77,Sorties!$C$2:$C$5000,G$2,Sorties!$F$2:$F$5000,"&lt;&gt;Commande spéciale")</f>
        <v>0</v>
      </c>
      <c r="H77" s="15" t="n">
        <f aca="false">SUMIFS(Sorties!$E$2:$E$5000,Sorties!$A$2:$A$5000,$A77,Sorties!$C$2:$C$5000,H$2,Sorties!$F$2:$F$5000,"&lt;&gt;Commande spéciale")</f>
        <v>0</v>
      </c>
      <c r="I77" s="15" t="n">
        <f aca="false">SUMIFS(Sorties!$E$2:$E$5000,Sorties!$A$2:$A$5000,$A77,Sorties!$C$2:$C$5000,I$2,Sorties!$F$2:$F$5000,"&lt;&gt;Commande spéciale")</f>
        <v>0</v>
      </c>
      <c r="K77" s="15" t="n">
        <f aca="false">SUMIFS(Sorties!$E$2:$E$5000,Sorties!$A$2:$A$5000,$A77,Sorties!$C$2:$C$5000,K$2)</f>
        <v>6</v>
      </c>
      <c r="L77" s="15" t="n">
        <f aca="false">SUMIFS(Sorties!$E$2:$E$5000,Sorties!$A$2:$A$5000,$A77,Sorties!$C$2:$C$5000,L$2)</f>
        <v>11</v>
      </c>
      <c r="M77" s="15" t="n">
        <f aca="false">SUMIFS(Sorties!$E$2:$E$5000,Sorties!$A$2:$A$5000,$A77,Sorties!$C$2:$C$5000,M$2)</f>
        <v>3</v>
      </c>
      <c r="N77" s="15" t="n">
        <f aca="false">SUMIFS(Sorties!$E$2:$E$5000,Sorties!$A$2:$A$5000,$A77,Sorties!$C$2:$C$5000,N$2)</f>
        <v>4</v>
      </c>
      <c r="O77" s="15" t="n">
        <f aca="false">SUMIFS(Sorties!$E$2:$E$5000,Sorties!$A$2:$A$5000,$A77,Sorties!$C$2:$C$5000,O$2)</f>
        <v>0</v>
      </c>
      <c r="P77" s="15" t="n">
        <f aca="false">SUMIFS(Sorties!$E$2:$E$5000,Sorties!$A$2:$A$5000,$A77,Sorties!$C$2:$C$5000,P$2)</f>
        <v>0</v>
      </c>
      <c r="Q77" s="15" t="n">
        <f aca="false">SUMIFS(Sorties!$E$2:$E$5000,Sorties!$A$2:$A$5000,$A77,Sorties!$C$2:$C$5000,Q$2)</f>
        <v>0</v>
      </c>
      <c r="R77" s="15" t="n">
        <f aca="false">SUMIFS(Sorties!$E$2:$E$5000,Sorties!$A$2:$A$5000,$A77,Sorties!$C$2:$C$5000,R$2)</f>
        <v>0</v>
      </c>
    </row>
    <row r="78" customFormat="false" ht="15" hidden="false" customHeight="false" outlineLevel="0" collapsed="false">
      <c r="A78" s="12" t="n">
        <v>46045</v>
      </c>
      <c r="B78" s="15" t="n">
        <f aca="false">SUMIFS(Sorties!$E$2:$E$5000,Sorties!$A$2:$A$5000,$A78,Sorties!$C$2:$C$5000,B$2,Sorties!$F$2:$F$5000,"&lt;&gt;Commande spéciale")</f>
        <v>3</v>
      </c>
      <c r="C78" s="15" t="n">
        <f aca="false">SUMIFS(Sorties!$E$2:$E$5000,Sorties!$A$2:$A$5000,$A78,Sorties!$C$2:$C$5000,C$2,Sorties!$F$2:$F$5000,"&lt;&gt;Commande spéciale")</f>
        <v>3</v>
      </c>
      <c r="D78" s="15" t="n">
        <f aca="false">SUMIFS(Sorties!$E$2:$E$5000,Sorties!$A$2:$A$5000,$A78,Sorties!$C$2:$C$5000,D$2,Sorties!$F$2:$F$5000,"&lt;&gt;Commande spéciale")</f>
        <v>3</v>
      </c>
      <c r="E78" s="15" t="n">
        <f aca="false">SUMIFS(Sorties!$E$2:$E$5000,Sorties!$A$2:$A$5000,$A78,Sorties!$C$2:$C$5000,E$2,Sorties!$F$2:$F$5000,"&lt;&gt;Commande spéciale")</f>
        <v>0</v>
      </c>
      <c r="F78" s="15" t="n">
        <f aca="false">SUMIFS(Sorties!$E$2:$E$5000,Sorties!$A$2:$A$5000,$A78,Sorties!$C$2:$C$5000,F$2,Sorties!$F$2:$F$5000,"&lt;&gt;Commande spéciale")</f>
        <v>0</v>
      </c>
      <c r="G78" s="15" t="n">
        <f aca="false">SUMIFS(Sorties!$E$2:$E$5000,Sorties!$A$2:$A$5000,$A78,Sorties!$C$2:$C$5000,G$2,Sorties!$F$2:$F$5000,"&lt;&gt;Commande spéciale")</f>
        <v>0</v>
      </c>
      <c r="H78" s="15" t="n">
        <f aca="false">SUMIFS(Sorties!$E$2:$E$5000,Sorties!$A$2:$A$5000,$A78,Sorties!$C$2:$C$5000,H$2,Sorties!$F$2:$F$5000,"&lt;&gt;Commande spéciale")</f>
        <v>0</v>
      </c>
      <c r="I78" s="15" t="n">
        <f aca="false">SUMIFS(Sorties!$E$2:$E$5000,Sorties!$A$2:$A$5000,$A78,Sorties!$C$2:$C$5000,I$2,Sorties!$F$2:$F$5000,"&lt;&gt;Commande spéciale")</f>
        <v>1</v>
      </c>
      <c r="K78" s="15" t="n">
        <f aca="false">SUMIFS(Sorties!$E$2:$E$5000,Sorties!$A$2:$A$5000,$A78,Sorties!$C$2:$C$5000,K$2)</f>
        <v>3</v>
      </c>
      <c r="L78" s="15" t="n">
        <f aca="false">SUMIFS(Sorties!$E$2:$E$5000,Sorties!$A$2:$A$5000,$A78,Sorties!$C$2:$C$5000,L$2)</f>
        <v>3</v>
      </c>
      <c r="M78" s="15" t="n">
        <f aca="false">SUMIFS(Sorties!$E$2:$E$5000,Sorties!$A$2:$A$5000,$A78,Sorties!$C$2:$C$5000,M$2)</f>
        <v>3</v>
      </c>
      <c r="N78" s="15" t="n">
        <f aca="false">SUMIFS(Sorties!$E$2:$E$5000,Sorties!$A$2:$A$5000,$A78,Sorties!$C$2:$C$5000,N$2)</f>
        <v>0</v>
      </c>
      <c r="O78" s="15" t="n">
        <f aca="false">SUMIFS(Sorties!$E$2:$E$5000,Sorties!$A$2:$A$5000,$A78,Sorties!$C$2:$C$5000,O$2)</f>
        <v>0</v>
      </c>
      <c r="P78" s="15" t="n">
        <f aca="false">SUMIFS(Sorties!$E$2:$E$5000,Sorties!$A$2:$A$5000,$A78,Sorties!$C$2:$C$5000,P$2)</f>
        <v>0</v>
      </c>
      <c r="Q78" s="15" t="n">
        <f aca="false">SUMIFS(Sorties!$E$2:$E$5000,Sorties!$A$2:$A$5000,$A78,Sorties!$C$2:$C$5000,Q$2)</f>
        <v>0</v>
      </c>
      <c r="R78" s="15" t="n">
        <f aca="false">SUMIFS(Sorties!$E$2:$E$5000,Sorties!$A$2:$A$5000,$A78,Sorties!$C$2:$C$5000,R$2)</f>
        <v>1</v>
      </c>
    </row>
    <row r="79" customFormat="false" ht="15" hidden="false" customHeight="false" outlineLevel="0" collapsed="false">
      <c r="A79" s="12" t="n">
        <v>46048</v>
      </c>
      <c r="B79" s="15" t="n">
        <f aca="false">SUMIFS(Sorties!$E$2:$E$5000,Sorties!$A$2:$A$5000,$A79,Sorties!$C$2:$C$5000,B$2,Sorties!$F$2:$F$5000,"&lt;&gt;Commande spéciale")</f>
        <v>13</v>
      </c>
      <c r="C79" s="15" t="n">
        <f aca="false">SUMIFS(Sorties!$E$2:$E$5000,Sorties!$A$2:$A$5000,$A79,Sorties!$C$2:$C$5000,C$2,Sorties!$F$2:$F$5000,"&lt;&gt;Commande spéciale")</f>
        <v>4</v>
      </c>
      <c r="D79" s="15" t="n">
        <f aca="false">SUMIFS(Sorties!$E$2:$E$5000,Sorties!$A$2:$A$5000,$A79,Sorties!$C$2:$C$5000,D$2,Sorties!$F$2:$F$5000,"&lt;&gt;Commande spéciale")</f>
        <v>5</v>
      </c>
      <c r="E79" s="15" t="n">
        <f aca="false">SUMIFS(Sorties!$E$2:$E$5000,Sorties!$A$2:$A$5000,$A79,Sorties!$C$2:$C$5000,E$2,Sorties!$F$2:$F$5000,"&lt;&gt;Commande spéciale")</f>
        <v>0</v>
      </c>
      <c r="F79" s="15" t="n">
        <f aca="false">SUMIFS(Sorties!$E$2:$E$5000,Sorties!$A$2:$A$5000,$A79,Sorties!$C$2:$C$5000,F$2,Sorties!$F$2:$F$5000,"&lt;&gt;Commande spéciale")</f>
        <v>0</v>
      </c>
      <c r="G79" s="15" t="n">
        <f aca="false">SUMIFS(Sorties!$E$2:$E$5000,Sorties!$A$2:$A$5000,$A79,Sorties!$C$2:$C$5000,G$2,Sorties!$F$2:$F$5000,"&lt;&gt;Commande spéciale")</f>
        <v>0</v>
      </c>
      <c r="H79" s="15" t="n">
        <f aca="false">SUMIFS(Sorties!$E$2:$E$5000,Sorties!$A$2:$A$5000,$A79,Sorties!$C$2:$C$5000,H$2,Sorties!$F$2:$F$5000,"&lt;&gt;Commande spéciale")</f>
        <v>0</v>
      </c>
      <c r="I79" s="15" t="n">
        <f aca="false">SUMIFS(Sorties!$E$2:$E$5000,Sorties!$A$2:$A$5000,$A79,Sorties!$C$2:$C$5000,I$2,Sorties!$F$2:$F$5000,"&lt;&gt;Commande spéciale")</f>
        <v>0</v>
      </c>
      <c r="K79" s="15" t="n">
        <f aca="false">SUMIFS(Sorties!$E$2:$E$5000,Sorties!$A$2:$A$5000,$A79,Sorties!$C$2:$C$5000,K$2)</f>
        <v>13</v>
      </c>
      <c r="L79" s="15" t="n">
        <f aca="false">SUMIFS(Sorties!$E$2:$E$5000,Sorties!$A$2:$A$5000,$A79,Sorties!$C$2:$C$5000,L$2)</f>
        <v>4</v>
      </c>
      <c r="M79" s="15" t="n">
        <f aca="false">SUMIFS(Sorties!$E$2:$E$5000,Sorties!$A$2:$A$5000,$A79,Sorties!$C$2:$C$5000,M$2)</f>
        <v>5</v>
      </c>
      <c r="N79" s="15" t="n">
        <f aca="false">SUMIFS(Sorties!$E$2:$E$5000,Sorties!$A$2:$A$5000,$A79,Sorties!$C$2:$C$5000,N$2)</f>
        <v>0</v>
      </c>
      <c r="O79" s="15" t="n">
        <f aca="false">SUMIFS(Sorties!$E$2:$E$5000,Sorties!$A$2:$A$5000,$A79,Sorties!$C$2:$C$5000,O$2)</f>
        <v>0</v>
      </c>
      <c r="P79" s="15" t="n">
        <f aca="false">SUMIFS(Sorties!$E$2:$E$5000,Sorties!$A$2:$A$5000,$A79,Sorties!$C$2:$C$5000,P$2)</f>
        <v>0</v>
      </c>
      <c r="Q79" s="15" t="n">
        <f aca="false">SUMIFS(Sorties!$E$2:$E$5000,Sorties!$A$2:$A$5000,$A79,Sorties!$C$2:$C$5000,Q$2)</f>
        <v>0</v>
      </c>
      <c r="R79" s="15" t="n">
        <f aca="false">SUMIFS(Sorties!$E$2:$E$5000,Sorties!$A$2:$A$5000,$A79,Sorties!$C$2:$C$5000,R$2)</f>
        <v>0</v>
      </c>
    </row>
    <row r="80" customFormat="false" ht="15" hidden="false" customHeight="false" outlineLevel="0" collapsed="false">
      <c r="A80" s="12" t="n">
        <v>46049</v>
      </c>
      <c r="B80" s="15" t="n">
        <f aca="false">SUMIFS(Sorties!$E$2:$E$5000,Sorties!$A$2:$A$5000,$A80,Sorties!$C$2:$C$5000,B$2,Sorties!$F$2:$F$5000,"&lt;&gt;Commande spéciale")</f>
        <v>0</v>
      </c>
      <c r="C80" s="15" t="n">
        <f aca="false">SUMIFS(Sorties!$E$2:$E$5000,Sorties!$A$2:$A$5000,$A80,Sorties!$C$2:$C$5000,C$2,Sorties!$F$2:$F$5000,"&lt;&gt;Commande spéciale")</f>
        <v>7</v>
      </c>
      <c r="D80" s="15" t="n">
        <f aca="false">SUMIFS(Sorties!$E$2:$E$5000,Sorties!$A$2:$A$5000,$A80,Sorties!$C$2:$C$5000,D$2,Sorties!$F$2:$F$5000,"&lt;&gt;Commande spéciale")</f>
        <v>6</v>
      </c>
      <c r="E80" s="15" t="n">
        <f aca="false">SUMIFS(Sorties!$E$2:$E$5000,Sorties!$A$2:$A$5000,$A80,Sorties!$C$2:$C$5000,E$2,Sorties!$F$2:$F$5000,"&lt;&gt;Commande spéciale")</f>
        <v>1</v>
      </c>
      <c r="F80" s="15" t="n">
        <f aca="false">SUMIFS(Sorties!$E$2:$E$5000,Sorties!$A$2:$A$5000,$A80,Sorties!$C$2:$C$5000,F$2,Sorties!$F$2:$F$5000,"&lt;&gt;Commande spéciale")</f>
        <v>0</v>
      </c>
      <c r="G80" s="15" t="n">
        <f aca="false">SUMIFS(Sorties!$E$2:$E$5000,Sorties!$A$2:$A$5000,$A80,Sorties!$C$2:$C$5000,G$2,Sorties!$F$2:$F$5000,"&lt;&gt;Commande spéciale")</f>
        <v>0</v>
      </c>
      <c r="H80" s="15" t="n">
        <f aca="false">SUMIFS(Sorties!$E$2:$E$5000,Sorties!$A$2:$A$5000,$A80,Sorties!$C$2:$C$5000,H$2,Sorties!$F$2:$F$5000,"&lt;&gt;Commande spéciale")</f>
        <v>0</v>
      </c>
      <c r="I80" s="15" t="n">
        <f aca="false">SUMIFS(Sorties!$E$2:$E$5000,Sorties!$A$2:$A$5000,$A80,Sorties!$C$2:$C$5000,I$2,Sorties!$F$2:$F$5000,"&lt;&gt;Commande spéciale")</f>
        <v>0</v>
      </c>
      <c r="K80" s="15" t="n">
        <f aca="false">SUMIFS(Sorties!$E$2:$E$5000,Sorties!$A$2:$A$5000,$A80,Sorties!$C$2:$C$5000,K$2)</f>
        <v>0</v>
      </c>
      <c r="L80" s="15" t="n">
        <f aca="false">SUMIFS(Sorties!$E$2:$E$5000,Sorties!$A$2:$A$5000,$A80,Sorties!$C$2:$C$5000,L$2)</f>
        <v>7</v>
      </c>
      <c r="M80" s="15" t="n">
        <f aca="false">SUMIFS(Sorties!$E$2:$E$5000,Sorties!$A$2:$A$5000,$A80,Sorties!$C$2:$C$5000,M$2)</f>
        <v>6</v>
      </c>
      <c r="N80" s="15" t="n">
        <f aca="false">SUMIFS(Sorties!$E$2:$E$5000,Sorties!$A$2:$A$5000,$A80,Sorties!$C$2:$C$5000,N$2)</f>
        <v>1</v>
      </c>
      <c r="O80" s="15" t="n">
        <f aca="false">SUMIFS(Sorties!$E$2:$E$5000,Sorties!$A$2:$A$5000,$A80,Sorties!$C$2:$C$5000,O$2)</f>
        <v>0</v>
      </c>
      <c r="P80" s="15" t="n">
        <f aca="false">SUMIFS(Sorties!$E$2:$E$5000,Sorties!$A$2:$A$5000,$A80,Sorties!$C$2:$C$5000,P$2)</f>
        <v>0</v>
      </c>
      <c r="Q80" s="15" t="n">
        <f aca="false">SUMIFS(Sorties!$E$2:$E$5000,Sorties!$A$2:$A$5000,$A80,Sorties!$C$2:$C$5000,Q$2)</f>
        <v>0</v>
      </c>
      <c r="R80" s="15" t="n">
        <f aca="false">SUMIFS(Sorties!$E$2:$E$5000,Sorties!$A$2:$A$5000,$A80,Sorties!$C$2:$C$5000,R$2)</f>
        <v>0</v>
      </c>
    </row>
    <row r="81" customFormat="false" ht="15" hidden="false" customHeight="false" outlineLevel="0" collapsed="false">
      <c r="A81" s="12" t="n">
        <v>46050</v>
      </c>
      <c r="B81" s="15" t="n">
        <f aca="false">SUMIFS(Sorties!$E$2:$E$5000,Sorties!$A$2:$A$5000,$A81,Sorties!$C$2:$C$5000,B$2,Sorties!$F$2:$F$5000,"&lt;&gt;Commande spéciale")</f>
        <v>17</v>
      </c>
      <c r="C81" s="15" t="n">
        <f aca="false">SUMIFS(Sorties!$E$2:$E$5000,Sorties!$A$2:$A$5000,$A81,Sorties!$C$2:$C$5000,C$2,Sorties!$F$2:$F$5000,"&lt;&gt;Commande spéciale")</f>
        <v>7</v>
      </c>
      <c r="D81" s="15" t="n">
        <f aca="false">SUMIFS(Sorties!$E$2:$E$5000,Sorties!$A$2:$A$5000,$A81,Sorties!$C$2:$C$5000,D$2,Sorties!$F$2:$F$5000,"&lt;&gt;Commande spéciale")</f>
        <v>3</v>
      </c>
      <c r="E81" s="15" t="n">
        <f aca="false">SUMIFS(Sorties!$E$2:$E$5000,Sorties!$A$2:$A$5000,$A81,Sorties!$C$2:$C$5000,E$2,Sorties!$F$2:$F$5000,"&lt;&gt;Commande spéciale")</f>
        <v>2</v>
      </c>
      <c r="F81" s="15" t="n">
        <f aca="false">SUMIFS(Sorties!$E$2:$E$5000,Sorties!$A$2:$A$5000,$A81,Sorties!$C$2:$C$5000,F$2,Sorties!$F$2:$F$5000,"&lt;&gt;Commande spéciale")</f>
        <v>0</v>
      </c>
      <c r="G81" s="15" t="n">
        <f aca="false">SUMIFS(Sorties!$E$2:$E$5000,Sorties!$A$2:$A$5000,$A81,Sorties!$C$2:$C$5000,G$2,Sorties!$F$2:$F$5000,"&lt;&gt;Commande spéciale")</f>
        <v>0</v>
      </c>
      <c r="H81" s="15" t="n">
        <f aca="false">SUMIFS(Sorties!$E$2:$E$5000,Sorties!$A$2:$A$5000,$A81,Sorties!$C$2:$C$5000,H$2,Sorties!$F$2:$F$5000,"&lt;&gt;Commande spéciale")</f>
        <v>2</v>
      </c>
      <c r="I81" s="15" t="n">
        <f aca="false">SUMIFS(Sorties!$E$2:$E$5000,Sorties!$A$2:$A$5000,$A81,Sorties!$C$2:$C$5000,I$2,Sorties!$F$2:$F$5000,"&lt;&gt;Commande spéciale")</f>
        <v>0</v>
      </c>
      <c r="K81" s="15" t="n">
        <f aca="false">SUMIFS(Sorties!$E$2:$E$5000,Sorties!$A$2:$A$5000,$A81,Sorties!$C$2:$C$5000,K$2)</f>
        <v>17</v>
      </c>
      <c r="L81" s="15" t="n">
        <f aca="false">SUMIFS(Sorties!$E$2:$E$5000,Sorties!$A$2:$A$5000,$A81,Sorties!$C$2:$C$5000,L$2)</f>
        <v>7</v>
      </c>
      <c r="M81" s="15" t="n">
        <f aca="false">SUMIFS(Sorties!$E$2:$E$5000,Sorties!$A$2:$A$5000,$A81,Sorties!$C$2:$C$5000,M$2)</f>
        <v>3</v>
      </c>
      <c r="N81" s="15" t="n">
        <f aca="false">SUMIFS(Sorties!$E$2:$E$5000,Sorties!$A$2:$A$5000,$A81,Sorties!$C$2:$C$5000,N$2)</f>
        <v>2</v>
      </c>
      <c r="O81" s="15" t="n">
        <f aca="false">SUMIFS(Sorties!$E$2:$E$5000,Sorties!$A$2:$A$5000,$A81,Sorties!$C$2:$C$5000,O$2)</f>
        <v>0</v>
      </c>
      <c r="P81" s="15" t="n">
        <f aca="false">SUMIFS(Sorties!$E$2:$E$5000,Sorties!$A$2:$A$5000,$A81,Sorties!$C$2:$C$5000,P$2)</f>
        <v>0</v>
      </c>
      <c r="Q81" s="15" t="n">
        <f aca="false">SUMIFS(Sorties!$E$2:$E$5000,Sorties!$A$2:$A$5000,$A81,Sorties!$C$2:$C$5000,Q$2)</f>
        <v>2</v>
      </c>
      <c r="R81" s="15" t="n">
        <f aca="false">SUMIFS(Sorties!$E$2:$E$5000,Sorties!$A$2:$A$5000,$A81,Sorties!$C$2:$C$5000,R$2)</f>
        <v>0</v>
      </c>
    </row>
    <row r="82" customFormat="false" ht="15" hidden="false" customHeight="false" outlineLevel="0" collapsed="false">
      <c r="A82" s="12" t="n">
        <v>46051</v>
      </c>
      <c r="B82" s="15" t="n">
        <f aca="false">SUMIFS(Sorties!$E$2:$E$5000,Sorties!$A$2:$A$5000,$A82,Sorties!$C$2:$C$5000,B$2,Sorties!$F$2:$F$5000,"&lt;&gt;Commande spéciale")</f>
        <v>15</v>
      </c>
      <c r="C82" s="15" t="n">
        <f aca="false">SUMIFS(Sorties!$E$2:$E$5000,Sorties!$A$2:$A$5000,$A82,Sorties!$C$2:$C$5000,C$2,Sorties!$F$2:$F$5000,"&lt;&gt;Commande spéciale")</f>
        <v>2</v>
      </c>
      <c r="D82" s="15" t="n">
        <f aca="false">SUMIFS(Sorties!$E$2:$E$5000,Sorties!$A$2:$A$5000,$A82,Sorties!$C$2:$C$5000,D$2,Sorties!$F$2:$F$5000,"&lt;&gt;Commande spéciale")</f>
        <v>0</v>
      </c>
      <c r="E82" s="15" t="n">
        <f aca="false">SUMIFS(Sorties!$E$2:$E$5000,Sorties!$A$2:$A$5000,$A82,Sorties!$C$2:$C$5000,E$2,Sorties!$F$2:$F$5000,"&lt;&gt;Commande spéciale")</f>
        <v>0</v>
      </c>
      <c r="F82" s="15" t="n">
        <f aca="false">SUMIFS(Sorties!$E$2:$E$5000,Sorties!$A$2:$A$5000,$A82,Sorties!$C$2:$C$5000,F$2,Sorties!$F$2:$F$5000,"&lt;&gt;Commande spéciale")</f>
        <v>4</v>
      </c>
      <c r="G82" s="15" t="n">
        <f aca="false">SUMIFS(Sorties!$E$2:$E$5000,Sorties!$A$2:$A$5000,$A82,Sorties!$C$2:$C$5000,G$2,Sorties!$F$2:$F$5000,"&lt;&gt;Commande spéciale")</f>
        <v>0</v>
      </c>
      <c r="H82" s="15" t="n">
        <f aca="false">SUMIFS(Sorties!$E$2:$E$5000,Sorties!$A$2:$A$5000,$A82,Sorties!$C$2:$C$5000,H$2,Sorties!$F$2:$F$5000,"&lt;&gt;Commande spéciale")</f>
        <v>0</v>
      </c>
      <c r="I82" s="15" t="n">
        <f aca="false">SUMIFS(Sorties!$E$2:$E$5000,Sorties!$A$2:$A$5000,$A82,Sorties!$C$2:$C$5000,I$2,Sorties!$F$2:$F$5000,"&lt;&gt;Commande spéciale")</f>
        <v>0</v>
      </c>
      <c r="K82" s="15" t="n">
        <f aca="false">SUMIFS(Sorties!$E$2:$E$5000,Sorties!$A$2:$A$5000,$A82,Sorties!$C$2:$C$5000,K$2)</f>
        <v>15</v>
      </c>
      <c r="L82" s="15" t="n">
        <f aca="false">SUMIFS(Sorties!$E$2:$E$5000,Sorties!$A$2:$A$5000,$A82,Sorties!$C$2:$C$5000,L$2)</f>
        <v>2</v>
      </c>
      <c r="M82" s="15" t="n">
        <f aca="false">SUMIFS(Sorties!$E$2:$E$5000,Sorties!$A$2:$A$5000,$A82,Sorties!$C$2:$C$5000,M$2)</f>
        <v>0</v>
      </c>
      <c r="N82" s="15" t="n">
        <f aca="false">SUMIFS(Sorties!$E$2:$E$5000,Sorties!$A$2:$A$5000,$A82,Sorties!$C$2:$C$5000,N$2)</f>
        <v>0</v>
      </c>
      <c r="O82" s="15" t="n">
        <f aca="false">SUMIFS(Sorties!$E$2:$E$5000,Sorties!$A$2:$A$5000,$A82,Sorties!$C$2:$C$5000,O$2)</f>
        <v>4</v>
      </c>
      <c r="P82" s="15" t="n">
        <f aca="false">SUMIFS(Sorties!$E$2:$E$5000,Sorties!$A$2:$A$5000,$A82,Sorties!$C$2:$C$5000,P$2)</f>
        <v>0</v>
      </c>
      <c r="Q82" s="15" t="n">
        <f aca="false">SUMIFS(Sorties!$E$2:$E$5000,Sorties!$A$2:$A$5000,$A82,Sorties!$C$2:$C$5000,Q$2)</f>
        <v>0</v>
      </c>
      <c r="R82" s="15" t="n">
        <f aca="false">SUMIFS(Sorties!$E$2:$E$5000,Sorties!$A$2:$A$5000,$A82,Sorties!$C$2:$C$5000,R$2)</f>
        <v>0</v>
      </c>
    </row>
    <row r="83" customFormat="false" ht="15" hidden="false" customHeight="false" outlineLevel="0" collapsed="false">
      <c r="A83" s="12" t="n">
        <v>46052</v>
      </c>
      <c r="B83" s="15" t="n">
        <f aca="false">SUMIFS(Sorties!$E$2:$E$5000,Sorties!$A$2:$A$5000,$A83,Sorties!$C$2:$C$5000,B$2,Sorties!$F$2:$F$5000,"&lt;&gt;Commande spéciale")</f>
        <v>10</v>
      </c>
      <c r="C83" s="15" t="n">
        <f aca="false">SUMIFS(Sorties!$E$2:$E$5000,Sorties!$A$2:$A$5000,$A83,Sorties!$C$2:$C$5000,C$2,Sorties!$F$2:$F$5000,"&lt;&gt;Commande spéciale")</f>
        <v>4</v>
      </c>
      <c r="D83" s="15" t="n">
        <f aca="false">SUMIFS(Sorties!$E$2:$E$5000,Sorties!$A$2:$A$5000,$A83,Sorties!$C$2:$C$5000,D$2,Sorties!$F$2:$F$5000,"&lt;&gt;Commande spéciale")</f>
        <v>4</v>
      </c>
      <c r="E83" s="15" t="n">
        <f aca="false">SUMIFS(Sorties!$E$2:$E$5000,Sorties!$A$2:$A$5000,$A83,Sorties!$C$2:$C$5000,E$2,Sorties!$F$2:$F$5000,"&lt;&gt;Commande spéciale")</f>
        <v>0</v>
      </c>
      <c r="F83" s="15" t="n">
        <f aca="false">SUMIFS(Sorties!$E$2:$E$5000,Sorties!$A$2:$A$5000,$A83,Sorties!$C$2:$C$5000,F$2,Sorties!$F$2:$F$5000,"&lt;&gt;Commande spéciale")</f>
        <v>0</v>
      </c>
      <c r="G83" s="15" t="n">
        <f aca="false">SUMIFS(Sorties!$E$2:$E$5000,Sorties!$A$2:$A$5000,$A83,Sorties!$C$2:$C$5000,G$2,Sorties!$F$2:$F$5000,"&lt;&gt;Commande spéciale")</f>
        <v>1</v>
      </c>
      <c r="H83" s="15" t="n">
        <f aca="false">SUMIFS(Sorties!$E$2:$E$5000,Sorties!$A$2:$A$5000,$A83,Sorties!$C$2:$C$5000,H$2,Sorties!$F$2:$F$5000,"&lt;&gt;Commande spéciale")</f>
        <v>2</v>
      </c>
      <c r="I83" s="15" t="n">
        <f aca="false">SUMIFS(Sorties!$E$2:$E$5000,Sorties!$A$2:$A$5000,$A83,Sorties!$C$2:$C$5000,I$2,Sorties!$F$2:$F$5000,"&lt;&gt;Commande spéciale")</f>
        <v>0</v>
      </c>
      <c r="K83" s="15" t="n">
        <f aca="false">SUMIFS(Sorties!$E$2:$E$5000,Sorties!$A$2:$A$5000,$A83,Sorties!$C$2:$C$5000,K$2)</f>
        <v>10</v>
      </c>
      <c r="L83" s="15" t="n">
        <f aca="false">SUMIFS(Sorties!$E$2:$E$5000,Sorties!$A$2:$A$5000,$A83,Sorties!$C$2:$C$5000,L$2)</f>
        <v>4</v>
      </c>
      <c r="M83" s="15" t="n">
        <f aca="false">SUMIFS(Sorties!$E$2:$E$5000,Sorties!$A$2:$A$5000,$A83,Sorties!$C$2:$C$5000,M$2)</f>
        <v>4</v>
      </c>
      <c r="N83" s="15" t="n">
        <f aca="false">SUMIFS(Sorties!$E$2:$E$5000,Sorties!$A$2:$A$5000,$A83,Sorties!$C$2:$C$5000,N$2)</f>
        <v>0</v>
      </c>
      <c r="O83" s="15" t="n">
        <f aca="false">SUMIFS(Sorties!$E$2:$E$5000,Sorties!$A$2:$A$5000,$A83,Sorties!$C$2:$C$5000,O$2)</f>
        <v>0</v>
      </c>
      <c r="P83" s="15" t="n">
        <f aca="false">SUMIFS(Sorties!$E$2:$E$5000,Sorties!$A$2:$A$5000,$A83,Sorties!$C$2:$C$5000,P$2)</f>
        <v>1</v>
      </c>
      <c r="Q83" s="15" t="n">
        <f aca="false">SUMIFS(Sorties!$E$2:$E$5000,Sorties!$A$2:$A$5000,$A83,Sorties!$C$2:$C$5000,Q$2)</f>
        <v>2</v>
      </c>
      <c r="R83" s="15" t="n">
        <f aca="false">SUMIFS(Sorties!$E$2:$E$5000,Sorties!$A$2:$A$5000,$A83,Sorties!$C$2:$C$5000,R$2)</f>
        <v>0</v>
      </c>
    </row>
    <row r="84" customFormat="false" ht="15" hidden="false" customHeight="false" outlineLevel="0" collapsed="false">
      <c r="A84" s="12" t="n">
        <v>46055</v>
      </c>
      <c r="B84" s="15" t="n">
        <f aca="false">SUMIFS(Sorties!$E$2:$E$5000,Sorties!$A$2:$A$5000,$A84,Sorties!$C$2:$C$5000,B$2,Sorties!$F$2:$F$5000,"&lt;&gt;Commande spéciale")</f>
        <v>7</v>
      </c>
      <c r="C84" s="15" t="n">
        <f aca="false">SUMIFS(Sorties!$E$2:$E$5000,Sorties!$A$2:$A$5000,$A84,Sorties!$C$2:$C$5000,C$2,Sorties!$F$2:$F$5000,"&lt;&gt;Commande spéciale")</f>
        <v>8</v>
      </c>
      <c r="D84" s="15" t="n">
        <f aca="false">SUMIFS(Sorties!$E$2:$E$5000,Sorties!$A$2:$A$5000,$A84,Sorties!$C$2:$C$5000,D$2,Sorties!$F$2:$F$5000,"&lt;&gt;Commande spéciale")</f>
        <v>3</v>
      </c>
      <c r="E84" s="15" t="n">
        <f aca="false">SUMIFS(Sorties!$E$2:$E$5000,Sorties!$A$2:$A$5000,$A84,Sorties!$C$2:$C$5000,E$2,Sorties!$F$2:$F$5000,"&lt;&gt;Commande spéciale")</f>
        <v>0</v>
      </c>
      <c r="F84" s="15" t="n">
        <f aca="false">SUMIFS(Sorties!$E$2:$E$5000,Sorties!$A$2:$A$5000,$A84,Sorties!$C$2:$C$5000,F$2,Sorties!$F$2:$F$5000,"&lt;&gt;Commande spéciale")</f>
        <v>0</v>
      </c>
      <c r="G84" s="15" t="n">
        <f aca="false">SUMIFS(Sorties!$E$2:$E$5000,Sorties!$A$2:$A$5000,$A84,Sorties!$C$2:$C$5000,G$2,Sorties!$F$2:$F$5000,"&lt;&gt;Commande spéciale")</f>
        <v>0</v>
      </c>
      <c r="H84" s="15" t="n">
        <f aca="false">SUMIFS(Sorties!$E$2:$E$5000,Sorties!$A$2:$A$5000,$A84,Sorties!$C$2:$C$5000,H$2,Sorties!$F$2:$F$5000,"&lt;&gt;Commande spéciale")</f>
        <v>0</v>
      </c>
      <c r="I84" s="15" t="n">
        <f aca="false">SUMIFS(Sorties!$E$2:$E$5000,Sorties!$A$2:$A$5000,$A84,Sorties!$C$2:$C$5000,I$2,Sorties!$F$2:$F$5000,"&lt;&gt;Commande spéciale")</f>
        <v>0</v>
      </c>
      <c r="K84" s="15" t="n">
        <f aca="false">SUMIFS(Sorties!$E$2:$E$5000,Sorties!$A$2:$A$5000,$A84,Sorties!$C$2:$C$5000,K$2)</f>
        <v>7</v>
      </c>
      <c r="L84" s="15" t="n">
        <f aca="false">SUMIFS(Sorties!$E$2:$E$5000,Sorties!$A$2:$A$5000,$A84,Sorties!$C$2:$C$5000,L$2)</f>
        <v>8</v>
      </c>
      <c r="M84" s="15" t="n">
        <f aca="false">SUMIFS(Sorties!$E$2:$E$5000,Sorties!$A$2:$A$5000,$A84,Sorties!$C$2:$C$5000,M$2)</f>
        <v>3</v>
      </c>
      <c r="N84" s="15" t="n">
        <f aca="false">SUMIFS(Sorties!$E$2:$E$5000,Sorties!$A$2:$A$5000,$A84,Sorties!$C$2:$C$5000,N$2)</f>
        <v>0</v>
      </c>
      <c r="O84" s="15" t="n">
        <f aca="false">SUMIFS(Sorties!$E$2:$E$5000,Sorties!$A$2:$A$5000,$A84,Sorties!$C$2:$C$5000,O$2)</f>
        <v>0</v>
      </c>
      <c r="P84" s="15" t="n">
        <f aca="false">SUMIFS(Sorties!$E$2:$E$5000,Sorties!$A$2:$A$5000,$A84,Sorties!$C$2:$C$5000,P$2)</f>
        <v>0</v>
      </c>
      <c r="Q84" s="15" t="n">
        <f aca="false">SUMIFS(Sorties!$E$2:$E$5000,Sorties!$A$2:$A$5000,$A84,Sorties!$C$2:$C$5000,Q$2)</f>
        <v>0</v>
      </c>
      <c r="R84" s="15" t="n">
        <f aca="false">SUMIFS(Sorties!$E$2:$E$5000,Sorties!$A$2:$A$5000,$A84,Sorties!$C$2:$C$5000,R$2)</f>
        <v>0</v>
      </c>
    </row>
    <row r="85" customFormat="false" ht="15" hidden="false" customHeight="false" outlineLevel="0" collapsed="false">
      <c r="A85" s="12" t="n">
        <v>46056</v>
      </c>
      <c r="B85" s="15" t="n">
        <f aca="false">SUMIFS(Sorties!$E$2:$E$5000,Sorties!$A$2:$A$5000,$A85,Sorties!$C$2:$C$5000,B$2,Sorties!$F$2:$F$5000,"&lt;&gt;Commande spéciale")</f>
        <v>11</v>
      </c>
      <c r="C85" s="15" t="n">
        <f aca="false">SUMIFS(Sorties!$E$2:$E$5000,Sorties!$A$2:$A$5000,$A85,Sorties!$C$2:$C$5000,C$2,Sorties!$F$2:$F$5000,"&lt;&gt;Commande spéciale")</f>
        <v>10</v>
      </c>
      <c r="D85" s="15" t="n">
        <f aca="false">SUMIFS(Sorties!$E$2:$E$5000,Sorties!$A$2:$A$5000,$A85,Sorties!$C$2:$C$5000,D$2,Sorties!$F$2:$F$5000,"&lt;&gt;Commande spéciale")</f>
        <v>0</v>
      </c>
      <c r="E85" s="15" t="n">
        <f aca="false">SUMIFS(Sorties!$E$2:$E$5000,Sorties!$A$2:$A$5000,$A85,Sorties!$C$2:$C$5000,E$2,Sorties!$F$2:$F$5000,"&lt;&gt;Commande spéciale")</f>
        <v>2</v>
      </c>
      <c r="F85" s="15" t="n">
        <f aca="false">SUMIFS(Sorties!$E$2:$E$5000,Sorties!$A$2:$A$5000,$A85,Sorties!$C$2:$C$5000,F$2,Sorties!$F$2:$F$5000,"&lt;&gt;Commande spéciale")</f>
        <v>4</v>
      </c>
      <c r="G85" s="15" t="n">
        <f aca="false">SUMIFS(Sorties!$E$2:$E$5000,Sorties!$A$2:$A$5000,$A85,Sorties!$C$2:$C$5000,G$2,Sorties!$F$2:$F$5000,"&lt;&gt;Commande spéciale")</f>
        <v>0</v>
      </c>
      <c r="H85" s="15" t="n">
        <f aca="false">SUMIFS(Sorties!$E$2:$E$5000,Sorties!$A$2:$A$5000,$A85,Sorties!$C$2:$C$5000,H$2,Sorties!$F$2:$F$5000,"&lt;&gt;Commande spéciale")</f>
        <v>0</v>
      </c>
      <c r="I85" s="15" t="n">
        <f aca="false">SUMIFS(Sorties!$E$2:$E$5000,Sorties!$A$2:$A$5000,$A85,Sorties!$C$2:$C$5000,I$2,Sorties!$F$2:$F$5000,"&lt;&gt;Commande spéciale")</f>
        <v>0</v>
      </c>
      <c r="K85" s="15" t="n">
        <f aca="false">SUMIFS(Sorties!$E$2:$E$5000,Sorties!$A$2:$A$5000,$A85,Sorties!$C$2:$C$5000,K$2)</f>
        <v>11</v>
      </c>
      <c r="L85" s="15" t="n">
        <f aca="false">SUMIFS(Sorties!$E$2:$E$5000,Sorties!$A$2:$A$5000,$A85,Sorties!$C$2:$C$5000,L$2)</f>
        <v>10</v>
      </c>
      <c r="M85" s="15" t="n">
        <f aca="false">SUMIFS(Sorties!$E$2:$E$5000,Sorties!$A$2:$A$5000,$A85,Sorties!$C$2:$C$5000,M$2)</f>
        <v>0</v>
      </c>
      <c r="N85" s="15" t="n">
        <f aca="false">SUMIFS(Sorties!$E$2:$E$5000,Sorties!$A$2:$A$5000,$A85,Sorties!$C$2:$C$5000,N$2)</f>
        <v>2</v>
      </c>
      <c r="O85" s="15" t="n">
        <f aca="false">SUMIFS(Sorties!$E$2:$E$5000,Sorties!$A$2:$A$5000,$A85,Sorties!$C$2:$C$5000,O$2)</f>
        <v>4</v>
      </c>
      <c r="P85" s="15" t="n">
        <f aca="false">SUMIFS(Sorties!$E$2:$E$5000,Sorties!$A$2:$A$5000,$A85,Sorties!$C$2:$C$5000,P$2)</f>
        <v>0</v>
      </c>
      <c r="Q85" s="15" t="n">
        <f aca="false">SUMIFS(Sorties!$E$2:$E$5000,Sorties!$A$2:$A$5000,$A85,Sorties!$C$2:$C$5000,Q$2)</f>
        <v>0</v>
      </c>
      <c r="R85" s="15" t="n">
        <f aca="false">SUMIFS(Sorties!$E$2:$E$5000,Sorties!$A$2:$A$5000,$A85,Sorties!$C$2:$C$5000,R$2)</f>
        <v>0</v>
      </c>
    </row>
    <row r="86" customFormat="false" ht="15" hidden="false" customHeight="false" outlineLevel="0" collapsed="false">
      <c r="A86" s="12" t="n">
        <v>46057</v>
      </c>
      <c r="B86" s="15" t="n">
        <f aca="false">SUMIFS(Sorties!$E$2:$E$5000,Sorties!$A$2:$A$5000,$A86,Sorties!$C$2:$C$5000,B$2,Sorties!$F$2:$F$5000,"&lt;&gt;Commande spéciale")</f>
        <v>0</v>
      </c>
      <c r="C86" s="15" t="n">
        <f aca="false">SUMIFS(Sorties!$E$2:$E$5000,Sorties!$A$2:$A$5000,$A86,Sorties!$C$2:$C$5000,C$2,Sorties!$F$2:$F$5000,"&lt;&gt;Commande spéciale")</f>
        <v>6</v>
      </c>
      <c r="D86" s="15" t="n">
        <f aca="false">SUMIFS(Sorties!$E$2:$E$5000,Sorties!$A$2:$A$5000,$A86,Sorties!$C$2:$C$5000,D$2,Sorties!$F$2:$F$5000,"&lt;&gt;Commande spéciale")</f>
        <v>1</v>
      </c>
      <c r="E86" s="15" t="n">
        <f aca="false">SUMIFS(Sorties!$E$2:$E$5000,Sorties!$A$2:$A$5000,$A86,Sorties!$C$2:$C$5000,E$2,Sorties!$F$2:$F$5000,"&lt;&gt;Commande spéciale")</f>
        <v>0</v>
      </c>
      <c r="F86" s="15" t="n">
        <f aca="false">SUMIFS(Sorties!$E$2:$E$5000,Sorties!$A$2:$A$5000,$A86,Sorties!$C$2:$C$5000,F$2,Sorties!$F$2:$F$5000,"&lt;&gt;Commande spéciale")</f>
        <v>4</v>
      </c>
      <c r="G86" s="15" t="n">
        <f aca="false">SUMIFS(Sorties!$E$2:$E$5000,Sorties!$A$2:$A$5000,$A86,Sorties!$C$2:$C$5000,G$2,Sorties!$F$2:$F$5000,"&lt;&gt;Commande spéciale")</f>
        <v>0</v>
      </c>
      <c r="H86" s="15" t="n">
        <f aca="false">SUMIFS(Sorties!$E$2:$E$5000,Sorties!$A$2:$A$5000,$A86,Sorties!$C$2:$C$5000,H$2,Sorties!$F$2:$F$5000,"&lt;&gt;Commande spéciale")</f>
        <v>0</v>
      </c>
      <c r="I86" s="15" t="n">
        <f aca="false">SUMIFS(Sorties!$E$2:$E$5000,Sorties!$A$2:$A$5000,$A86,Sorties!$C$2:$C$5000,I$2,Sorties!$F$2:$F$5000,"&lt;&gt;Commande spéciale")</f>
        <v>0</v>
      </c>
      <c r="K86" s="15" t="n">
        <f aca="false">SUMIFS(Sorties!$E$2:$E$5000,Sorties!$A$2:$A$5000,$A86,Sorties!$C$2:$C$5000,K$2)</f>
        <v>0</v>
      </c>
      <c r="L86" s="15" t="n">
        <f aca="false">SUMIFS(Sorties!$E$2:$E$5000,Sorties!$A$2:$A$5000,$A86,Sorties!$C$2:$C$5000,L$2)</f>
        <v>6</v>
      </c>
      <c r="M86" s="15" t="n">
        <f aca="false">SUMIFS(Sorties!$E$2:$E$5000,Sorties!$A$2:$A$5000,$A86,Sorties!$C$2:$C$5000,M$2)</f>
        <v>1</v>
      </c>
      <c r="N86" s="15" t="n">
        <f aca="false">SUMIFS(Sorties!$E$2:$E$5000,Sorties!$A$2:$A$5000,$A86,Sorties!$C$2:$C$5000,N$2)</f>
        <v>0</v>
      </c>
      <c r="O86" s="15" t="n">
        <f aca="false">SUMIFS(Sorties!$E$2:$E$5000,Sorties!$A$2:$A$5000,$A86,Sorties!$C$2:$C$5000,O$2)</f>
        <v>4</v>
      </c>
      <c r="P86" s="15" t="n">
        <f aca="false">SUMIFS(Sorties!$E$2:$E$5000,Sorties!$A$2:$A$5000,$A86,Sorties!$C$2:$C$5000,P$2)</f>
        <v>0</v>
      </c>
      <c r="Q86" s="15" t="n">
        <f aca="false">SUMIFS(Sorties!$E$2:$E$5000,Sorties!$A$2:$A$5000,$A86,Sorties!$C$2:$C$5000,Q$2)</f>
        <v>0</v>
      </c>
      <c r="R86" s="15" t="n">
        <f aca="false">SUMIFS(Sorties!$E$2:$E$5000,Sorties!$A$2:$A$5000,$A86,Sorties!$C$2:$C$5000,R$2)</f>
        <v>0</v>
      </c>
    </row>
    <row r="87" customFormat="false" ht="15" hidden="false" customHeight="false" outlineLevel="0" collapsed="false">
      <c r="A87" s="12" t="n">
        <v>46058</v>
      </c>
      <c r="B87" s="15" t="n">
        <f aca="false">SUMIFS(Sorties!$E$2:$E$5000,Sorties!$A$2:$A$5000,$A87,Sorties!$C$2:$C$5000,B$2,Sorties!$F$2:$F$5000,"&lt;&gt;Commande spéciale")</f>
        <v>0</v>
      </c>
      <c r="C87" s="15" t="n">
        <f aca="false">SUMIFS(Sorties!$E$2:$E$5000,Sorties!$A$2:$A$5000,$A87,Sorties!$C$2:$C$5000,C$2,Sorties!$F$2:$F$5000,"&lt;&gt;Commande spéciale")</f>
        <v>5</v>
      </c>
      <c r="D87" s="15" t="n">
        <f aca="false">SUMIFS(Sorties!$E$2:$E$5000,Sorties!$A$2:$A$5000,$A87,Sorties!$C$2:$C$5000,D$2,Sorties!$F$2:$F$5000,"&lt;&gt;Commande spéciale")</f>
        <v>4</v>
      </c>
      <c r="E87" s="15" t="n">
        <f aca="false">SUMIFS(Sorties!$E$2:$E$5000,Sorties!$A$2:$A$5000,$A87,Sorties!$C$2:$C$5000,E$2,Sorties!$F$2:$F$5000,"&lt;&gt;Commande spéciale")</f>
        <v>0</v>
      </c>
      <c r="F87" s="15" t="n">
        <f aca="false">SUMIFS(Sorties!$E$2:$E$5000,Sorties!$A$2:$A$5000,$A87,Sorties!$C$2:$C$5000,F$2,Sorties!$F$2:$F$5000,"&lt;&gt;Commande spéciale")</f>
        <v>4</v>
      </c>
      <c r="G87" s="15" t="n">
        <f aca="false">SUMIFS(Sorties!$E$2:$E$5000,Sorties!$A$2:$A$5000,$A87,Sorties!$C$2:$C$5000,G$2,Sorties!$F$2:$F$5000,"&lt;&gt;Commande spéciale")</f>
        <v>0</v>
      </c>
      <c r="H87" s="15" t="n">
        <f aca="false">SUMIFS(Sorties!$E$2:$E$5000,Sorties!$A$2:$A$5000,$A87,Sorties!$C$2:$C$5000,H$2,Sorties!$F$2:$F$5000,"&lt;&gt;Commande spéciale")</f>
        <v>0</v>
      </c>
      <c r="I87" s="15" t="n">
        <f aca="false">SUMIFS(Sorties!$E$2:$E$5000,Sorties!$A$2:$A$5000,$A87,Sorties!$C$2:$C$5000,I$2,Sorties!$F$2:$F$5000,"&lt;&gt;Commande spéciale")</f>
        <v>0</v>
      </c>
      <c r="K87" s="15" t="n">
        <f aca="false">SUMIFS(Sorties!$E$2:$E$5000,Sorties!$A$2:$A$5000,$A87,Sorties!$C$2:$C$5000,K$2)</f>
        <v>0</v>
      </c>
      <c r="L87" s="15" t="n">
        <f aca="false">SUMIFS(Sorties!$E$2:$E$5000,Sorties!$A$2:$A$5000,$A87,Sorties!$C$2:$C$5000,L$2)</f>
        <v>5</v>
      </c>
      <c r="M87" s="15" t="n">
        <f aca="false">SUMIFS(Sorties!$E$2:$E$5000,Sorties!$A$2:$A$5000,$A87,Sorties!$C$2:$C$5000,M$2)</f>
        <v>4</v>
      </c>
      <c r="N87" s="15" t="n">
        <f aca="false">SUMIFS(Sorties!$E$2:$E$5000,Sorties!$A$2:$A$5000,$A87,Sorties!$C$2:$C$5000,N$2)</f>
        <v>0</v>
      </c>
      <c r="O87" s="15" t="n">
        <f aca="false">SUMIFS(Sorties!$E$2:$E$5000,Sorties!$A$2:$A$5000,$A87,Sorties!$C$2:$C$5000,O$2)</f>
        <v>4</v>
      </c>
      <c r="P87" s="15" t="n">
        <f aca="false">SUMIFS(Sorties!$E$2:$E$5000,Sorties!$A$2:$A$5000,$A87,Sorties!$C$2:$C$5000,P$2)</f>
        <v>0</v>
      </c>
      <c r="Q87" s="15" t="n">
        <f aca="false">SUMIFS(Sorties!$E$2:$E$5000,Sorties!$A$2:$A$5000,$A87,Sorties!$C$2:$C$5000,Q$2)</f>
        <v>0</v>
      </c>
      <c r="R87" s="15" t="n">
        <f aca="false">SUMIFS(Sorties!$E$2:$E$5000,Sorties!$A$2:$A$5000,$A87,Sorties!$C$2:$C$5000,R$2)</f>
        <v>0</v>
      </c>
    </row>
    <row r="88" customFormat="false" ht="15" hidden="false" customHeight="false" outlineLevel="0" collapsed="false">
      <c r="A88" s="12" t="n">
        <v>46059</v>
      </c>
      <c r="B88" s="15" t="n">
        <f aca="false">SUMIFS(Sorties!$E$2:$E$5000,Sorties!$A$2:$A$5000,$A88,Sorties!$C$2:$C$5000,B$2,Sorties!$F$2:$F$5000,"&lt;&gt;Commande spéciale")</f>
        <v>0</v>
      </c>
      <c r="C88" s="15" t="n">
        <f aca="false">SUMIFS(Sorties!$E$2:$E$5000,Sorties!$A$2:$A$5000,$A88,Sorties!$C$2:$C$5000,C$2,Sorties!$F$2:$F$5000,"&lt;&gt;Commande spéciale")</f>
        <v>9</v>
      </c>
      <c r="D88" s="15" t="n">
        <f aca="false">SUMIFS(Sorties!$E$2:$E$5000,Sorties!$A$2:$A$5000,$A88,Sorties!$C$2:$C$5000,D$2,Sorties!$F$2:$F$5000,"&lt;&gt;Commande spéciale")</f>
        <v>3</v>
      </c>
      <c r="E88" s="15" t="n">
        <f aca="false">SUMIFS(Sorties!$E$2:$E$5000,Sorties!$A$2:$A$5000,$A88,Sorties!$C$2:$C$5000,E$2,Sorties!$F$2:$F$5000,"&lt;&gt;Commande spéciale")</f>
        <v>0</v>
      </c>
      <c r="F88" s="15" t="n">
        <f aca="false">SUMIFS(Sorties!$E$2:$E$5000,Sorties!$A$2:$A$5000,$A88,Sorties!$C$2:$C$5000,F$2,Sorties!$F$2:$F$5000,"&lt;&gt;Commande spéciale")</f>
        <v>0</v>
      </c>
      <c r="G88" s="15" t="n">
        <f aca="false">SUMIFS(Sorties!$E$2:$E$5000,Sorties!$A$2:$A$5000,$A88,Sorties!$C$2:$C$5000,G$2,Sorties!$F$2:$F$5000,"&lt;&gt;Commande spéciale")</f>
        <v>3</v>
      </c>
      <c r="H88" s="15" t="n">
        <f aca="false">SUMIFS(Sorties!$E$2:$E$5000,Sorties!$A$2:$A$5000,$A88,Sorties!$C$2:$C$5000,H$2,Sorties!$F$2:$F$5000,"&lt;&gt;Commande spéciale")</f>
        <v>0</v>
      </c>
      <c r="I88" s="15" t="n">
        <f aca="false">SUMIFS(Sorties!$E$2:$E$5000,Sorties!$A$2:$A$5000,$A88,Sorties!$C$2:$C$5000,I$2,Sorties!$F$2:$F$5000,"&lt;&gt;Commande spéciale")</f>
        <v>0</v>
      </c>
      <c r="K88" s="15" t="n">
        <f aca="false">SUMIFS(Sorties!$E$2:$E$5000,Sorties!$A$2:$A$5000,$A88,Sorties!$C$2:$C$5000,K$2)</f>
        <v>0</v>
      </c>
      <c r="L88" s="15" t="n">
        <f aca="false">SUMIFS(Sorties!$E$2:$E$5000,Sorties!$A$2:$A$5000,$A88,Sorties!$C$2:$C$5000,L$2)</f>
        <v>9</v>
      </c>
      <c r="M88" s="15" t="n">
        <f aca="false">SUMIFS(Sorties!$E$2:$E$5000,Sorties!$A$2:$A$5000,$A88,Sorties!$C$2:$C$5000,M$2)</f>
        <v>3</v>
      </c>
      <c r="N88" s="15" t="n">
        <f aca="false">SUMIFS(Sorties!$E$2:$E$5000,Sorties!$A$2:$A$5000,$A88,Sorties!$C$2:$C$5000,N$2)</f>
        <v>0</v>
      </c>
      <c r="O88" s="15" t="n">
        <f aca="false">SUMIFS(Sorties!$E$2:$E$5000,Sorties!$A$2:$A$5000,$A88,Sorties!$C$2:$C$5000,O$2)</f>
        <v>0</v>
      </c>
      <c r="P88" s="15" t="n">
        <f aca="false">SUMIFS(Sorties!$E$2:$E$5000,Sorties!$A$2:$A$5000,$A88,Sorties!$C$2:$C$5000,P$2)</f>
        <v>3</v>
      </c>
      <c r="Q88" s="15" t="n">
        <f aca="false">SUMIFS(Sorties!$E$2:$E$5000,Sorties!$A$2:$A$5000,$A88,Sorties!$C$2:$C$5000,Q$2)</f>
        <v>0</v>
      </c>
      <c r="R88" s="15" t="n">
        <f aca="false">SUMIFS(Sorties!$E$2:$E$5000,Sorties!$A$2:$A$5000,$A88,Sorties!$C$2:$C$5000,R$2)</f>
        <v>0</v>
      </c>
    </row>
    <row r="89" customFormat="false" ht="15" hidden="false" customHeight="false" outlineLevel="0" collapsed="false">
      <c r="A89" s="12" t="n">
        <v>46062</v>
      </c>
      <c r="B89" s="15" t="n">
        <f aca="false">SUMIFS(Sorties!$E$2:$E$5000,Sorties!$A$2:$A$5000,$A89,Sorties!$C$2:$C$5000,B$2,Sorties!$F$2:$F$5000,"&lt;&gt;Commande spéciale")</f>
        <v>7</v>
      </c>
      <c r="C89" s="15" t="n">
        <f aca="false">SUMIFS(Sorties!$E$2:$E$5000,Sorties!$A$2:$A$5000,$A89,Sorties!$C$2:$C$5000,C$2,Sorties!$F$2:$F$5000,"&lt;&gt;Commande spéciale")</f>
        <v>7</v>
      </c>
      <c r="D89" s="15" t="n">
        <f aca="false">SUMIFS(Sorties!$E$2:$E$5000,Sorties!$A$2:$A$5000,$A89,Sorties!$C$2:$C$5000,D$2,Sorties!$F$2:$F$5000,"&lt;&gt;Commande spéciale")</f>
        <v>2</v>
      </c>
      <c r="E89" s="15" t="n">
        <f aca="false">SUMIFS(Sorties!$E$2:$E$5000,Sorties!$A$2:$A$5000,$A89,Sorties!$C$2:$C$5000,E$2,Sorties!$F$2:$F$5000,"&lt;&gt;Commande spéciale")</f>
        <v>0</v>
      </c>
      <c r="F89" s="15" t="n">
        <f aca="false">SUMIFS(Sorties!$E$2:$E$5000,Sorties!$A$2:$A$5000,$A89,Sorties!$C$2:$C$5000,F$2,Sorties!$F$2:$F$5000,"&lt;&gt;Commande spéciale")</f>
        <v>0</v>
      </c>
      <c r="G89" s="15" t="n">
        <f aca="false">SUMIFS(Sorties!$E$2:$E$5000,Sorties!$A$2:$A$5000,$A89,Sorties!$C$2:$C$5000,G$2,Sorties!$F$2:$F$5000,"&lt;&gt;Commande spéciale")</f>
        <v>0</v>
      </c>
      <c r="H89" s="15" t="n">
        <f aca="false">SUMIFS(Sorties!$E$2:$E$5000,Sorties!$A$2:$A$5000,$A89,Sorties!$C$2:$C$5000,H$2,Sorties!$F$2:$F$5000,"&lt;&gt;Commande spéciale")</f>
        <v>0</v>
      </c>
      <c r="I89" s="15" t="n">
        <f aca="false">SUMIFS(Sorties!$E$2:$E$5000,Sorties!$A$2:$A$5000,$A89,Sorties!$C$2:$C$5000,I$2,Sorties!$F$2:$F$5000,"&lt;&gt;Commande spéciale")</f>
        <v>0</v>
      </c>
      <c r="K89" s="15" t="n">
        <f aca="false">SUMIFS(Sorties!$E$2:$E$5000,Sorties!$A$2:$A$5000,$A89,Sorties!$C$2:$C$5000,K$2)</f>
        <v>7</v>
      </c>
      <c r="L89" s="15" t="n">
        <f aca="false">SUMIFS(Sorties!$E$2:$E$5000,Sorties!$A$2:$A$5000,$A89,Sorties!$C$2:$C$5000,L$2)</f>
        <v>7</v>
      </c>
      <c r="M89" s="15" t="n">
        <f aca="false">SUMIFS(Sorties!$E$2:$E$5000,Sorties!$A$2:$A$5000,$A89,Sorties!$C$2:$C$5000,M$2)</f>
        <v>2</v>
      </c>
      <c r="N89" s="15" t="n">
        <f aca="false">SUMIFS(Sorties!$E$2:$E$5000,Sorties!$A$2:$A$5000,$A89,Sorties!$C$2:$C$5000,N$2)</f>
        <v>0</v>
      </c>
      <c r="O89" s="15" t="n">
        <f aca="false">SUMIFS(Sorties!$E$2:$E$5000,Sorties!$A$2:$A$5000,$A89,Sorties!$C$2:$C$5000,O$2)</f>
        <v>0</v>
      </c>
      <c r="P89" s="15" t="n">
        <f aca="false">SUMIFS(Sorties!$E$2:$E$5000,Sorties!$A$2:$A$5000,$A89,Sorties!$C$2:$C$5000,P$2)</f>
        <v>0</v>
      </c>
      <c r="Q89" s="15" t="n">
        <f aca="false">SUMIFS(Sorties!$E$2:$E$5000,Sorties!$A$2:$A$5000,$A89,Sorties!$C$2:$C$5000,Q$2)</f>
        <v>0</v>
      </c>
      <c r="R89" s="15" t="n">
        <f aca="false">SUMIFS(Sorties!$E$2:$E$5000,Sorties!$A$2:$A$5000,$A89,Sorties!$C$2:$C$5000,R$2)</f>
        <v>0</v>
      </c>
    </row>
    <row r="90" customFormat="false" ht="15" hidden="false" customHeight="false" outlineLevel="0" collapsed="false">
      <c r="A90" s="12" t="n">
        <v>46063</v>
      </c>
      <c r="B90" s="15" t="n">
        <f aca="false">SUMIFS(Sorties!$E$2:$E$5000,Sorties!$A$2:$A$5000,$A90,Sorties!$C$2:$C$5000,B$2,Sorties!$F$2:$F$5000,"&lt;&gt;Commande spéciale")</f>
        <v>6</v>
      </c>
      <c r="C90" s="15" t="n">
        <f aca="false">SUMIFS(Sorties!$E$2:$E$5000,Sorties!$A$2:$A$5000,$A90,Sorties!$C$2:$C$5000,C$2,Sorties!$F$2:$F$5000,"&lt;&gt;Commande spéciale")</f>
        <v>8</v>
      </c>
      <c r="D90" s="15" t="n">
        <f aca="false">SUMIFS(Sorties!$E$2:$E$5000,Sorties!$A$2:$A$5000,$A90,Sorties!$C$2:$C$5000,D$2,Sorties!$F$2:$F$5000,"&lt;&gt;Commande spéciale")</f>
        <v>2</v>
      </c>
      <c r="E90" s="15" t="n">
        <f aca="false">SUMIFS(Sorties!$E$2:$E$5000,Sorties!$A$2:$A$5000,$A90,Sorties!$C$2:$C$5000,E$2,Sorties!$F$2:$F$5000,"&lt;&gt;Commande spéciale")</f>
        <v>3</v>
      </c>
      <c r="F90" s="15" t="n">
        <f aca="false">SUMIFS(Sorties!$E$2:$E$5000,Sorties!$A$2:$A$5000,$A90,Sorties!$C$2:$C$5000,F$2,Sorties!$F$2:$F$5000,"&lt;&gt;Commande spéciale")</f>
        <v>0</v>
      </c>
      <c r="G90" s="15" t="n">
        <f aca="false">SUMIFS(Sorties!$E$2:$E$5000,Sorties!$A$2:$A$5000,$A90,Sorties!$C$2:$C$5000,G$2,Sorties!$F$2:$F$5000,"&lt;&gt;Commande spéciale")</f>
        <v>0</v>
      </c>
      <c r="H90" s="15" t="n">
        <f aca="false">SUMIFS(Sorties!$E$2:$E$5000,Sorties!$A$2:$A$5000,$A90,Sorties!$C$2:$C$5000,H$2,Sorties!$F$2:$F$5000,"&lt;&gt;Commande spéciale")</f>
        <v>0</v>
      </c>
      <c r="I90" s="15" t="n">
        <f aca="false">SUMIFS(Sorties!$E$2:$E$5000,Sorties!$A$2:$A$5000,$A90,Sorties!$C$2:$C$5000,I$2,Sorties!$F$2:$F$5000,"&lt;&gt;Commande spéciale")</f>
        <v>2</v>
      </c>
      <c r="K90" s="15" t="n">
        <f aca="false">SUMIFS(Sorties!$E$2:$E$5000,Sorties!$A$2:$A$5000,$A90,Sorties!$C$2:$C$5000,K$2)</f>
        <v>6</v>
      </c>
      <c r="L90" s="15" t="n">
        <f aca="false">SUMIFS(Sorties!$E$2:$E$5000,Sorties!$A$2:$A$5000,$A90,Sorties!$C$2:$C$5000,L$2)</f>
        <v>8</v>
      </c>
      <c r="M90" s="15" t="n">
        <f aca="false">SUMIFS(Sorties!$E$2:$E$5000,Sorties!$A$2:$A$5000,$A90,Sorties!$C$2:$C$5000,M$2)</f>
        <v>2</v>
      </c>
      <c r="N90" s="15" t="n">
        <f aca="false">SUMIFS(Sorties!$E$2:$E$5000,Sorties!$A$2:$A$5000,$A90,Sorties!$C$2:$C$5000,N$2)</f>
        <v>3</v>
      </c>
      <c r="O90" s="15" t="n">
        <f aca="false">SUMIFS(Sorties!$E$2:$E$5000,Sorties!$A$2:$A$5000,$A90,Sorties!$C$2:$C$5000,O$2)</f>
        <v>0</v>
      </c>
      <c r="P90" s="15" t="n">
        <f aca="false">SUMIFS(Sorties!$E$2:$E$5000,Sorties!$A$2:$A$5000,$A90,Sorties!$C$2:$C$5000,P$2)</f>
        <v>0</v>
      </c>
      <c r="Q90" s="15" t="n">
        <f aca="false">SUMIFS(Sorties!$E$2:$E$5000,Sorties!$A$2:$A$5000,$A90,Sorties!$C$2:$C$5000,Q$2)</f>
        <v>0</v>
      </c>
      <c r="R90" s="15" t="n">
        <f aca="false">SUMIFS(Sorties!$E$2:$E$5000,Sorties!$A$2:$A$5000,$A90,Sorties!$C$2:$C$5000,R$2)</f>
        <v>2</v>
      </c>
    </row>
    <row r="91" customFormat="false" ht="15" hidden="false" customHeight="false" outlineLevel="0" collapsed="false">
      <c r="A91" s="12" t="n">
        <v>46064</v>
      </c>
      <c r="B91" s="15" t="n">
        <f aca="false">SUMIFS(Sorties!$E$2:$E$5000,Sorties!$A$2:$A$5000,$A91,Sorties!$C$2:$C$5000,B$2,Sorties!$F$2:$F$5000,"&lt;&gt;Commande spéciale")</f>
        <v>12</v>
      </c>
      <c r="C91" s="15" t="n">
        <f aca="false">SUMIFS(Sorties!$E$2:$E$5000,Sorties!$A$2:$A$5000,$A91,Sorties!$C$2:$C$5000,C$2,Sorties!$F$2:$F$5000,"&lt;&gt;Commande spéciale")</f>
        <v>0</v>
      </c>
      <c r="D91" s="15" t="n">
        <f aca="false">SUMIFS(Sorties!$E$2:$E$5000,Sorties!$A$2:$A$5000,$A91,Sorties!$C$2:$C$5000,D$2,Sorties!$F$2:$F$5000,"&lt;&gt;Commande spéciale")</f>
        <v>2</v>
      </c>
      <c r="E91" s="15" t="n">
        <f aca="false">SUMIFS(Sorties!$E$2:$E$5000,Sorties!$A$2:$A$5000,$A91,Sorties!$C$2:$C$5000,E$2,Sorties!$F$2:$F$5000,"&lt;&gt;Commande spéciale")</f>
        <v>1</v>
      </c>
      <c r="F91" s="15" t="n">
        <f aca="false">SUMIFS(Sorties!$E$2:$E$5000,Sorties!$A$2:$A$5000,$A91,Sorties!$C$2:$C$5000,F$2,Sorties!$F$2:$F$5000,"&lt;&gt;Commande spéciale")</f>
        <v>4</v>
      </c>
      <c r="G91" s="15" t="n">
        <f aca="false">SUMIFS(Sorties!$E$2:$E$5000,Sorties!$A$2:$A$5000,$A91,Sorties!$C$2:$C$5000,G$2,Sorties!$F$2:$F$5000,"&lt;&gt;Commande spéciale")</f>
        <v>0</v>
      </c>
      <c r="H91" s="15" t="n">
        <f aca="false">SUMIFS(Sorties!$E$2:$E$5000,Sorties!$A$2:$A$5000,$A91,Sorties!$C$2:$C$5000,H$2,Sorties!$F$2:$F$5000,"&lt;&gt;Commande spéciale")</f>
        <v>0</v>
      </c>
      <c r="I91" s="15" t="n">
        <f aca="false">SUMIFS(Sorties!$E$2:$E$5000,Sorties!$A$2:$A$5000,$A91,Sorties!$C$2:$C$5000,I$2,Sorties!$F$2:$F$5000,"&lt;&gt;Commande spéciale")</f>
        <v>0</v>
      </c>
      <c r="K91" s="15" t="n">
        <f aca="false">SUMIFS(Sorties!$E$2:$E$5000,Sorties!$A$2:$A$5000,$A91,Sorties!$C$2:$C$5000,K$2)</f>
        <v>12</v>
      </c>
      <c r="L91" s="15" t="n">
        <f aca="false">SUMIFS(Sorties!$E$2:$E$5000,Sorties!$A$2:$A$5000,$A91,Sorties!$C$2:$C$5000,L$2)</f>
        <v>0</v>
      </c>
      <c r="M91" s="15" t="n">
        <f aca="false">SUMIFS(Sorties!$E$2:$E$5000,Sorties!$A$2:$A$5000,$A91,Sorties!$C$2:$C$5000,M$2)</f>
        <v>2</v>
      </c>
      <c r="N91" s="15" t="n">
        <f aca="false">SUMIFS(Sorties!$E$2:$E$5000,Sorties!$A$2:$A$5000,$A91,Sorties!$C$2:$C$5000,N$2)</f>
        <v>1</v>
      </c>
      <c r="O91" s="15" t="n">
        <f aca="false">SUMIFS(Sorties!$E$2:$E$5000,Sorties!$A$2:$A$5000,$A91,Sorties!$C$2:$C$5000,O$2)</f>
        <v>4</v>
      </c>
      <c r="P91" s="15" t="n">
        <f aca="false">SUMIFS(Sorties!$E$2:$E$5000,Sorties!$A$2:$A$5000,$A91,Sorties!$C$2:$C$5000,P$2)</f>
        <v>0</v>
      </c>
      <c r="Q91" s="15" t="n">
        <f aca="false">SUMIFS(Sorties!$E$2:$E$5000,Sorties!$A$2:$A$5000,$A91,Sorties!$C$2:$C$5000,Q$2)</f>
        <v>0</v>
      </c>
      <c r="R91" s="15" t="n">
        <f aca="false">SUMIFS(Sorties!$E$2:$E$5000,Sorties!$A$2:$A$5000,$A91,Sorties!$C$2:$C$5000,R$2)</f>
        <v>0</v>
      </c>
    </row>
    <row r="92" customFormat="false" ht="15" hidden="false" customHeight="false" outlineLevel="0" collapsed="false">
      <c r="A92" s="12" t="n">
        <v>46065</v>
      </c>
      <c r="B92" s="15" t="n">
        <f aca="false">SUMIFS(Sorties!$E$2:$E$5000,Sorties!$A$2:$A$5000,$A92,Sorties!$C$2:$C$5000,B$2,Sorties!$F$2:$F$5000,"&lt;&gt;Commande spéciale")</f>
        <v>7</v>
      </c>
      <c r="C92" s="15" t="n">
        <f aca="false">SUMIFS(Sorties!$E$2:$E$5000,Sorties!$A$2:$A$5000,$A92,Sorties!$C$2:$C$5000,C$2,Sorties!$F$2:$F$5000,"&lt;&gt;Commande spéciale")</f>
        <v>4</v>
      </c>
      <c r="D92" s="15" t="n">
        <f aca="false">SUMIFS(Sorties!$E$2:$E$5000,Sorties!$A$2:$A$5000,$A92,Sorties!$C$2:$C$5000,D$2,Sorties!$F$2:$F$5000,"&lt;&gt;Commande spéciale")</f>
        <v>6</v>
      </c>
      <c r="E92" s="15" t="n">
        <f aca="false">SUMIFS(Sorties!$E$2:$E$5000,Sorties!$A$2:$A$5000,$A92,Sorties!$C$2:$C$5000,E$2,Sorties!$F$2:$F$5000,"&lt;&gt;Commande spéciale")</f>
        <v>2</v>
      </c>
      <c r="F92" s="15" t="n">
        <f aca="false">SUMIFS(Sorties!$E$2:$E$5000,Sorties!$A$2:$A$5000,$A92,Sorties!$C$2:$C$5000,F$2,Sorties!$F$2:$F$5000,"&lt;&gt;Commande spéciale")</f>
        <v>0</v>
      </c>
      <c r="G92" s="15" t="n">
        <f aca="false">SUMIFS(Sorties!$E$2:$E$5000,Sorties!$A$2:$A$5000,$A92,Sorties!$C$2:$C$5000,G$2,Sorties!$F$2:$F$5000,"&lt;&gt;Commande spéciale")</f>
        <v>0</v>
      </c>
      <c r="H92" s="15" t="n">
        <f aca="false">SUMIFS(Sorties!$E$2:$E$5000,Sorties!$A$2:$A$5000,$A92,Sorties!$C$2:$C$5000,H$2,Sorties!$F$2:$F$5000,"&lt;&gt;Commande spéciale")</f>
        <v>0</v>
      </c>
      <c r="I92" s="15" t="n">
        <f aca="false">SUMIFS(Sorties!$E$2:$E$5000,Sorties!$A$2:$A$5000,$A92,Sorties!$C$2:$C$5000,I$2,Sorties!$F$2:$F$5000,"&lt;&gt;Commande spéciale")</f>
        <v>0</v>
      </c>
      <c r="K92" s="15" t="n">
        <f aca="false">SUMIFS(Sorties!$E$2:$E$5000,Sorties!$A$2:$A$5000,$A92,Sorties!$C$2:$C$5000,K$2)</f>
        <v>7</v>
      </c>
      <c r="L92" s="15" t="n">
        <f aca="false">SUMIFS(Sorties!$E$2:$E$5000,Sorties!$A$2:$A$5000,$A92,Sorties!$C$2:$C$5000,L$2)</f>
        <v>4</v>
      </c>
      <c r="M92" s="15" t="n">
        <f aca="false">SUMIFS(Sorties!$E$2:$E$5000,Sorties!$A$2:$A$5000,$A92,Sorties!$C$2:$C$5000,M$2)</f>
        <v>6</v>
      </c>
      <c r="N92" s="15" t="n">
        <f aca="false">SUMIFS(Sorties!$E$2:$E$5000,Sorties!$A$2:$A$5000,$A92,Sorties!$C$2:$C$5000,N$2)</f>
        <v>2</v>
      </c>
      <c r="O92" s="15" t="n">
        <f aca="false">SUMIFS(Sorties!$E$2:$E$5000,Sorties!$A$2:$A$5000,$A92,Sorties!$C$2:$C$5000,O$2)</f>
        <v>0</v>
      </c>
      <c r="P92" s="15" t="n">
        <f aca="false">SUMIFS(Sorties!$E$2:$E$5000,Sorties!$A$2:$A$5000,$A92,Sorties!$C$2:$C$5000,P$2)</f>
        <v>0</v>
      </c>
      <c r="Q92" s="15" t="n">
        <f aca="false">SUMIFS(Sorties!$E$2:$E$5000,Sorties!$A$2:$A$5000,$A92,Sorties!$C$2:$C$5000,Q$2)</f>
        <v>0</v>
      </c>
      <c r="R92" s="15" t="n">
        <f aca="false">SUMIFS(Sorties!$E$2:$E$5000,Sorties!$A$2:$A$5000,$A92,Sorties!$C$2:$C$5000,R$2)</f>
        <v>0</v>
      </c>
    </row>
    <row r="93" customFormat="false" ht="15" hidden="false" customHeight="false" outlineLevel="0" collapsed="false">
      <c r="A93" s="12" t="n">
        <v>46066</v>
      </c>
      <c r="B93" s="15" t="n">
        <f aca="false">SUMIFS(Sorties!$E$2:$E$5000,Sorties!$A$2:$A$5000,$A93,Sorties!$C$2:$C$5000,B$2,Sorties!$F$2:$F$5000,"&lt;&gt;Commande spéciale")</f>
        <v>2</v>
      </c>
      <c r="C93" s="15" t="n">
        <f aca="false">SUMIFS(Sorties!$E$2:$E$5000,Sorties!$A$2:$A$5000,$A93,Sorties!$C$2:$C$5000,C$2,Sorties!$F$2:$F$5000,"&lt;&gt;Commande spéciale")</f>
        <v>0</v>
      </c>
      <c r="D93" s="15" t="n">
        <f aca="false">SUMIFS(Sorties!$E$2:$E$5000,Sorties!$A$2:$A$5000,$A93,Sorties!$C$2:$C$5000,D$2,Sorties!$F$2:$F$5000,"&lt;&gt;Commande spéciale")</f>
        <v>2</v>
      </c>
      <c r="E93" s="15" t="n">
        <f aca="false">SUMIFS(Sorties!$E$2:$E$5000,Sorties!$A$2:$A$5000,$A93,Sorties!$C$2:$C$5000,E$2,Sorties!$F$2:$F$5000,"&lt;&gt;Commande spéciale")</f>
        <v>0</v>
      </c>
      <c r="F93" s="15" t="n">
        <f aca="false">SUMIFS(Sorties!$E$2:$E$5000,Sorties!$A$2:$A$5000,$A93,Sorties!$C$2:$C$5000,F$2,Sorties!$F$2:$F$5000,"&lt;&gt;Commande spéciale")</f>
        <v>0</v>
      </c>
      <c r="G93" s="15" t="n">
        <f aca="false">SUMIFS(Sorties!$E$2:$E$5000,Sorties!$A$2:$A$5000,$A93,Sorties!$C$2:$C$5000,G$2,Sorties!$F$2:$F$5000,"&lt;&gt;Commande spéciale")</f>
        <v>0</v>
      </c>
      <c r="H93" s="15" t="n">
        <f aca="false">SUMIFS(Sorties!$E$2:$E$5000,Sorties!$A$2:$A$5000,$A93,Sorties!$C$2:$C$5000,H$2,Sorties!$F$2:$F$5000,"&lt;&gt;Commande spéciale")</f>
        <v>1</v>
      </c>
      <c r="I93" s="15" t="n">
        <f aca="false">SUMIFS(Sorties!$E$2:$E$5000,Sorties!$A$2:$A$5000,$A93,Sorties!$C$2:$C$5000,I$2,Sorties!$F$2:$F$5000,"&lt;&gt;Commande spéciale")</f>
        <v>0</v>
      </c>
      <c r="K93" s="15" t="n">
        <f aca="false">SUMIFS(Sorties!$E$2:$E$5000,Sorties!$A$2:$A$5000,$A93,Sorties!$C$2:$C$5000,K$2)</f>
        <v>2</v>
      </c>
      <c r="L93" s="15" t="n">
        <f aca="false">SUMIFS(Sorties!$E$2:$E$5000,Sorties!$A$2:$A$5000,$A93,Sorties!$C$2:$C$5000,L$2)</f>
        <v>0</v>
      </c>
      <c r="M93" s="15" t="n">
        <f aca="false">SUMIFS(Sorties!$E$2:$E$5000,Sorties!$A$2:$A$5000,$A93,Sorties!$C$2:$C$5000,M$2)</f>
        <v>2</v>
      </c>
      <c r="N93" s="15" t="n">
        <f aca="false">SUMIFS(Sorties!$E$2:$E$5000,Sorties!$A$2:$A$5000,$A93,Sorties!$C$2:$C$5000,N$2)</f>
        <v>0</v>
      </c>
      <c r="O93" s="15" t="n">
        <f aca="false">SUMIFS(Sorties!$E$2:$E$5000,Sorties!$A$2:$A$5000,$A93,Sorties!$C$2:$C$5000,O$2)</f>
        <v>0</v>
      </c>
      <c r="P93" s="15" t="n">
        <f aca="false">SUMIFS(Sorties!$E$2:$E$5000,Sorties!$A$2:$A$5000,$A93,Sorties!$C$2:$C$5000,P$2)</f>
        <v>0</v>
      </c>
      <c r="Q93" s="15" t="n">
        <f aca="false">SUMIFS(Sorties!$E$2:$E$5000,Sorties!$A$2:$A$5000,$A93,Sorties!$C$2:$C$5000,Q$2)</f>
        <v>1</v>
      </c>
      <c r="R93" s="15" t="n">
        <f aca="false">SUMIFS(Sorties!$E$2:$E$5000,Sorties!$A$2:$A$5000,$A93,Sorties!$C$2:$C$5000,R$2)</f>
        <v>0</v>
      </c>
    </row>
    <row r="94" customFormat="false" ht="15" hidden="false" customHeight="false" outlineLevel="0" collapsed="false">
      <c r="A94" s="12" t="n">
        <v>46069</v>
      </c>
      <c r="B94" s="15" t="n">
        <f aca="false">SUMIFS(Sorties!$E$2:$E$5000,Sorties!$A$2:$A$5000,$A94,Sorties!$C$2:$C$5000,B$2,Sorties!$F$2:$F$5000,"&lt;&gt;Commande spéciale")</f>
        <v>21</v>
      </c>
      <c r="C94" s="15" t="n">
        <f aca="false">SUMIFS(Sorties!$E$2:$E$5000,Sorties!$A$2:$A$5000,$A94,Sorties!$C$2:$C$5000,C$2,Sorties!$F$2:$F$5000,"&lt;&gt;Commande spéciale")</f>
        <v>5</v>
      </c>
      <c r="D94" s="15" t="n">
        <f aca="false">SUMIFS(Sorties!$E$2:$E$5000,Sorties!$A$2:$A$5000,$A94,Sorties!$C$2:$C$5000,D$2,Sorties!$F$2:$F$5000,"&lt;&gt;Commande spéciale")</f>
        <v>4</v>
      </c>
      <c r="E94" s="15" t="n">
        <f aca="false">SUMIFS(Sorties!$E$2:$E$5000,Sorties!$A$2:$A$5000,$A94,Sorties!$C$2:$C$5000,E$2,Sorties!$F$2:$F$5000,"&lt;&gt;Commande spéciale")</f>
        <v>0</v>
      </c>
      <c r="F94" s="15" t="n">
        <f aca="false">SUMIFS(Sorties!$E$2:$E$5000,Sorties!$A$2:$A$5000,$A94,Sorties!$C$2:$C$5000,F$2,Sorties!$F$2:$F$5000,"&lt;&gt;Commande spéciale")</f>
        <v>0</v>
      </c>
      <c r="G94" s="15" t="n">
        <f aca="false">SUMIFS(Sorties!$E$2:$E$5000,Sorties!$A$2:$A$5000,$A94,Sorties!$C$2:$C$5000,G$2,Sorties!$F$2:$F$5000,"&lt;&gt;Commande spéciale")</f>
        <v>3</v>
      </c>
      <c r="H94" s="15" t="n">
        <f aca="false">SUMIFS(Sorties!$E$2:$E$5000,Sorties!$A$2:$A$5000,$A94,Sorties!$C$2:$C$5000,H$2,Sorties!$F$2:$F$5000,"&lt;&gt;Commande spéciale")</f>
        <v>0</v>
      </c>
      <c r="I94" s="15" t="n">
        <f aca="false">SUMIFS(Sorties!$E$2:$E$5000,Sorties!$A$2:$A$5000,$A94,Sorties!$C$2:$C$5000,I$2,Sorties!$F$2:$F$5000,"&lt;&gt;Commande spéciale")</f>
        <v>0</v>
      </c>
      <c r="K94" s="15" t="n">
        <f aca="false">SUMIFS(Sorties!$E$2:$E$5000,Sorties!$A$2:$A$5000,$A94,Sorties!$C$2:$C$5000,K$2)</f>
        <v>21</v>
      </c>
      <c r="L94" s="15" t="n">
        <f aca="false">SUMIFS(Sorties!$E$2:$E$5000,Sorties!$A$2:$A$5000,$A94,Sorties!$C$2:$C$5000,L$2)</f>
        <v>5</v>
      </c>
      <c r="M94" s="15" t="n">
        <f aca="false">SUMIFS(Sorties!$E$2:$E$5000,Sorties!$A$2:$A$5000,$A94,Sorties!$C$2:$C$5000,M$2)</f>
        <v>4</v>
      </c>
      <c r="N94" s="15" t="n">
        <f aca="false">SUMIFS(Sorties!$E$2:$E$5000,Sorties!$A$2:$A$5000,$A94,Sorties!$C$2:$C$5000,N$2)</f>
        <v>0</v>
      </c>
      <c r="O94" s="15" t="n">
        <f aca="false">SUMIFS(Sorties!$E$2:$E$5000,Sorties!$A$2:$A$5000,$A94,Sorties!$C$2:$C$5000,O$2)</f>
        <v>0</v>
      </c>
      <c r="P94" s="15" t="n">
        <f aca="false">SUMIFS(Sorties!$E$2:$E$5000,Sorties!$A$2:$A$5000,$A94,Sorties!$C$2:$C$5000,P$2)</f>
        <v>3</v>
      </c>
      <c r="Q94" s="15" t="n">
        <f aca="false">SUMIFS(Sorties!$E$2:$E$5000,Sorties!$A$2:$A$5000,$A94,Sorties!$C$2:$C$5000,Q$2)</f>
        <v>0</v>
      </c>
      <c r="R94" s="15" t="n">
        <f aca="false">SUMIFS(Sorties!$E$2:$E$5000,Sorties!$A$2:$A$5000,$A94,Sorties!$C$2:$C$5000,R$2)</f>
        <v>0</v>
      </c>
    </row>
    <row r="95" customFormat="false" ht="15" hidden="false" customHeight="false" outlineLevel="0" collapsed="false">
      <c r="A95" s="12" t="n">
        <v>46070</v>
      </c>
      <c r="B95" s="15" t="n">
        <f aca="false">SUMIFS(Sorties!$E$2:$E$5000,Sorties!$A$2:$A$5000,$A95,Sorties!$C$2:$C$5000,B$2,Sorties!$F$2:$F$5000,"&lt;&gt;Commande spéciale")</f>
        <v>5</v>
      </c>
      <c r="C95" s="15" t="n">
        <f aca="false">SUMIFS(Sorties!$E$2:$E$5000,Sorties!$A$2:$A$5000,$A95,Sorties!$C$2:$C$5000,C$2,Sorties!$F$2:$F$5000,"&lt;&gt;Commande spéciale")</f>
        <v>4</v>
      </c>
      <c r="D95" s="15" t="n">
        <f aca="false">SUMIFS(Sorties!$E$2:$E$5000,Sorties!$A$2:$A$5000,$A95,Sorties!$C$2:$C$5000,D$2,Sorties!$F$2:$F$5000,"&lt;&gt;Commande spéciale")</f>
        <v>3</v>
      </c>
      <c r="E95" s="15" t="n">
        <f aca="false">SUMIFS(Sorties!$E$2:$E$5000,Sorties!$A$2:$A$5000,$A95,Sorties!$C$2:$C$5000,E$2,Sorties!$F$2:$F$5000,"&lt;&gt;Commande spéciale")</f>
        <v>0</v>
      </c>
      <c r="F95" s="15" t="n">
        <f aca="false">SUMIFS(Sorties!$E$2:$E$5000,Sorties!$A$2:$A$5000,$A95,Sorties!$C$2:$C$5000,F$2,Sorties!$F$2:$F$5000,"&lt;&gt;Commande spéciale")</f>
        <v>0</v>
      </c>
      <c r="G95" s="15" t="n">
        <f aca="false">SUMIFS(Sorties!$E$2:$E$5000,Sorties!$A$2:$A$5000,$A95,Sorties!$C$2:$C$5000,G$2,Sorties!$F$2:$F$5000,"&lt;&gt;Commande spéciale")</f>
        <v>1</v>
      </c>
      <c r="H95" s="15" t="n">
        <f aca="false">SUMIFS(Sorties!$E$2:$E$5000,Sorties!$A$2:$A$5000,$A95,Sorties!$C$2:$C$5000,H$2,Sorties!$F$2:$F$5000,"&lt;&gt;Commande spéciale")</f>
        <v>0</v>
      </c>
      <c r="I95" s="15" t="n">
        <f aca="false">SUMIFS(Sorties!$E$2:$E$5000,Sorties!$A$2:$A$5000,$A95,Sorties!$C$2:$C$5000,I$2,Sorties!$F$2:$F$5000,"&lt;&gt;Commande spéciale")</f>
        <v>0</v>
      </c>
      <c r="K95" s="15" t="n">
        <f aca="false">SUMIFS(Sorties!$E$2:$E$5000,Sorties!$A$2:$A$5000,$A95,Sorties!$C$2:$C$5000,K$2)</f>
        <v>5</v>
      </c>
      <c r="L95" s="15" t="n">
        <f aca="false">SUMIFS(Sorties!$E$2:$E$5000,Sorties!$A$2:$A$5000,$A95,Sorties!$C$2:$C$5000,L$2)</f>
        <v>4</v>
      </c>
      <c r="M95" s="15" t="n">
        <f aca="false">SUMIFS(Sorties!$E$2:$E$5000,Sorties!$A$2:$A$5000,$A95,Sorties!$C$2:$C$5000,M$2)</f>
        <v>3</v>
      </c>
      <c r="N95" s="15" t="n">
        <f aca="false">SUMIFS(Sorties!$E$2:$E$5000,Sorties!$A$2:$A$5000,$A95,Sorties!$C$2:$C$5000,N$2)</f>
        <v>0</v>
      </c>
      <c r="O95" s="15" t="n">
        <f aca="false">SUMIFS(Sorties!$E$2:$E$5000,Sorties!$A$2:$A$5000,$A95,Sorties!$C$2:$C$5000,O$2)</f>
        <v>0</v>
      </c>
      <c r="P95" s="15" t="n">
        <f aca="false">SUMIFS(Sorties!$E$2:$E$5000,Sorties!$A$2:$A$5000,$A95,Sorties!$C$2:$C$5000,P$2)</f>
        <v>1</v>
      </c>
      <c r="Q95" s="15" t="n">
        <f aca="false">SUMIFS(Sorties!$E$2:$E$5000,Sorties!$A$2:$A$5000,$A95,Sorties!$C$2:$C$5000,Q$2)</f>
        <v>0</v>
      </c>
      <c r="R95" s="15" t="n">
        <f aca="false">SUMIFS(Sorties!$E$2:$E$5000,Sorties!$A$2:$A$5000,$A95,Sorties!$C$2:$C$5000,R$2)</f>
        <v>0</v>
      </c>
    </row>
    <row r="96" customFormat="false" ht="15" hidden="false" customHeight="false" outlineLevel="0" collapsed="false">
      <c r="A96" s="12" t="n">
        <v>46071</v>
      </c>
      <c r="B96" s="15" t="n">
        <f aca="false">SUMIFS(Sorties!$E$2:$E$5000,Sorties!$A$2:$A$5000,$A96,Sorties!$C$2:$C$5000,B$2,Sorties!$F$2:$F$5000,"&lt;&gt;Commande spéciale")</f>
        <v>11</v>
      </c>
      <c r="C96" s="15" t="n">
        <f aca="false">SUMIFS(Sorties!$E$2:$E$5000,Sorties!$A$2:$A$5000,$A96,Sorties!$C$2:$C$5000,C$2,Sorties!$F$2:$F$5000,"&lt;&gt;Commande spéciale")</f>
        <v>6</v>
      </c>
      <c r="D96" s="15" t="n">
        <f aca="false">SUMIFS(Sorties!$E$2:$E$5000,Sorties!$A$2:$A$5000,$A96,Sorties!$C$2:$C$5000,D$2,Sorties!$F$2:$F$5000,"&lt;&gt;Commande spéciale")</f>
        <v>0</v>
      </c>
      <c r="E96" s="15" t="n">
        <f aca="false">SUMIFS(Sorties!$E$2:$E$5000,Sorties!$A$2:$A$5000,$A96,Sorties!$C$2:$C$5000,E$2,Sorties!$F$2:$F$5000,"&lt;&gt;Commande spéciale")</f>
        <v>2</v>
      </c>
      <c r="F96" s="15" t="n">
        <f aca="false">SUMIFS(Sorties!$E$2:$E$5000,Sorties!$A$2:$A$5000,$A96,Sorties!$C$2:$C$5000,F$2,Sorties!$F$2:$F$5000,"&lt;&gt;Commande spéciale")</f>
        <v>2</v>
      </c>
      <c r="G96" s="15" t="n">
        <f aca="false">SUMIFS(Sorties!$E$2:$E$5000,Sorties!$A$2:$A$5000,$A96,Sorties!$C$2:$C$5000,G$2,Sorties!$F$2:$F$5000,"&lt;&gt;Commande spéciale")</f>
        <v>0</v>
      </c>
      <c r="H96" s="15" t="n">
        <f aca="false">SUMIFS(Sorties!$E$2:$E$5000,Sorties!$A$2:$A$5000,$A96,Sorties!$C$2:$C$5000,H$2,Sorties!$F$2:$F$5000,"&lt;&gt;Commande spéciale")</f>
        <v>0</v>
      </c>
      <c r="I96" s="15" t="n">
        <f aca="false">SUMIFS(Sorties!$E$2:$E$5000,Sorties!$A$2:$A$5000,$A96,Sorties!$C$2:$C$5000,I$2,Sorties!$F$2:$F$5000,"&lt;&gt;Commande spéciale")</f>
        <v>0</v>
      </c>
      <c r="K96" s="15" t="n">
        <f aca="false">SUMIFS(Sorties!$E$2:$E$5000,Sorties!$A$2:$A$5000,$A96,Sorties!$C$2:$C$5000,K$2)</f>
        <v>11</v>
      </c>
      <c r="L96" s="15" t="n">
        <f aca="false">SUMIFS(Sorties!$E$2:$E$5000,Sorties!$A$2:$A$5000,$A96,Sorties!$C$2:$C$5000,L$2)</f>
        <v>6</v>
      </c>
      <c r="M96" s="15" t="n">
        <f aca="false">SUMIFS(Sorties!$E$2:$E$5000,Sorties!$A$2:$A$5000,$A96,Sorties!$C$2:$C$5000,M$2)</f>
        <v>0</v>
      </c>
      <c r="N96" s="15" t="n">
        <f aca="false">SUMIFS(Sorties!$E$2:$E$5000,Sorties!$A$2:$A$5000,$A96,Sorties!$C$2:$C$5000,N$2)</f>
        <v>2</v>
      </c>
      <c r="O96" s="15" t="n">
        <f aca="false">SUMIFS(Sorties!$E$2:$E$5000,Sorties!$A$2:$A$5000,$A96,Sorties!$C$2:$C$5000,O$2)</f>
        <v>2</v>
      </c>
      <c r="P96" s="15" t="n">
        <f aca="false">SUMIFS(Sorties!$E$2:$E$5000,Sorties!$A$2:$A$5000,$A96,Sorties!$C$2:$C$5000,P$2)</f>
        <v>0</v>
      </c>
      <c r="Q96" s="15" t="n">
        <f aca="false">SUMIFS(Sorties!$E$2:$E$5000,Sorties!$A$2:$A$5000,$A96,Sorties!$C$2:$C$5000,Q$2)</f>
        <v>0</v>
      </c>
      <c r="R96" s="15" t="n">
        <f aca="false">SUMIFS(Sorties!$E$2:$E$5000,Sorties!$A$2:$A$5000,$A96,Sorties!$C$2:$C$5000,R$2)</f>
        <v>0</v>
      </c>
    </row>
    <row r="97" customFormat="false" ht="15" hidden="false" customHeight="false" outlineLevel="0" collapsed="false">
      <c r="A97" s="12" t="n">
        <v>46072</v>
      </c>
      <c r="B97" s="15" t="n">
        <f aca="false">SUMIFS(Sorties!$E$2:$E$5000,Sorties!$A$2:$A$5000,$A97,Sorties!$C$2:$C$5000,B$2,Sorties!$F$2:$F$5000,"&lt;&gt;Commande spéciale")</f>
        <v>21</v>
      </c>
      <c r="C97" s="15" t="n">
        <f aca="false">SUMIFS(Sorties!$E$2:$E$5000,Sorties!$A$2:$A$5000,$A97,Sorties!$C$2:$C$5000,C$2,Sorties!$F$2:$F$5000,"&lt;&gt;Commande spéciale")</f>
        <v>0</v>
      </c>
      <c r="D97" s="15" t="n">
        <f aca="false">SUMIFS(Sorties!$E$2:$E$5000,Sorties!$A$2:$A$5000,$A97,Sorties!$C$2:$C$5000,D$2,Sorties!$F$2:$F$5000,"&lt;&gt;Commande spéciale")</f>
        <v>3</v>
      </c>
      <c r="E97" s="15" t="n">
        <f aca="false">SUMIFS(Sorties!$E$2:$E$5000,Sorties!$A$2:$A$5000,$A97,Sorties!$C$2:$C$5000,E$2,Sorties!$F$2:$F$5000,"&lt;&gt;Commande spéciale")</f>
        <v>0</v>
      </c>
      <c r="F97" s="15" t="n">
        <f aca="false">SUMIFS(Sorties!$E$2:$E$5000,Sorties!$A$2:$A$5000,$A97,Sorties!$C$2:$C$5000,F$2,Sorties!$F$2:$F$5000,"&lt;&gt;Commande spéciale")</f>
        <v>2</v>
      </c>
      <c r="G97" s="15" t="n">
        <f aca="false">SUMIFS(Sorties!$E$2:$E$5000,Sorties!$A$2:$A$5000,$A97,Sorties!$C$2:$C$5000,G$2,Sorties!$F$2:$F$5000,"&lt;&gt;Commande spéciale")</f>
        <v>0</v>
      </c>
      <c r="H97" s="15" t="n">
        <f aca="false">SUMIFS(Sorties!$E$2:$E$5000,Sorties!$A$2:$A$5000,$A97,Sorties!$C$2:$C$5000,H$2,Sorties!$F$2:$F$5000,"&lt;&gt;Commande spéciale")</f>
        <v>0</v>
      </c>
      <c r="I97" s="15" t="n">
        <f aca="false">SUMIFS(Sorties!$E$2:$E$5000,Sorties!$A$2:$A$5000,$A97,Sorties!$C$2:$C$5000,I$2,Sorties!$F$2:$F$5000,"&lt;&gt;Commande spéciale")</f>
        <v>0</v>
      </c>
      <c r="K97" s="15" t="n">
        <f aca="false">SUMIFS(Sorties!$E$2:$E$5000,Sorties!$A$2:$A$5000,$A97,Sorties!$C$2:$C$5000,K$2)</f>
        <v>21</v>
      </c>
      <c r="L97" s="15" t="n">
        <f aca="false">SUMIFS(Sorties!$E$2:$E$5000,Sorties!$A$2:$A$5000,$A97,Sorties!$C$2:$C$5000,L$2)</f>
        <v>0</v>
      </c>
      <c r="M97" s="15" t="n">
        <f aca="false">SUMIFS(Sorties!$E$2:$E$5000,Sorties!$A$2:$A$5000,$A97,Sorties!$C$2:$C$5000,M$2)</f>
        <v>3</v>
      </c>
      <c r="N97" s="15" t="n">
        <f aca="false">SUMIFS(Sorties!$E$2:$E$5000,Sorties!$A$2:$A$5000,$A97,Sorties!$C$2:$C$5000,N$2)</f>
        <v>0</v>
      </c>
      <c r="O97" s="15" t="n">
        <f aca="false">SUMIFS(Sorties!$E$2:$E$5000,Sorties!$A$2:$A$5000,$A97,Sorties!$C$2:$C$5000,O$2)</f>
        <v>2</v>
      </c>
      <c r="P97" s="15" t="n">
        <f aca="false">SUMIFS(Sorties!$E$2:$E$5000,Sorties!$A$2:$A$5000,$A97,Sorties!$C$2:$C$5000,P$2)</f>
        <v>0</v>
      </c>
      <c r="Q97" s="15" t="n">
        <f aca="false">SUMIFS(Sorties!$E$2:$E$5000,Sorties!$A$2:$A$5000,$A97,Sorties!$C$2:$C$5000,Q$2)</f>
        <v>0</v>
      </c>
      <c r="R97" s="15" t="n">
        <f aca="false">SUMIFS(Sorties!$E$2:$E$5000,Sorties!$A$2:$A$5000,$A97,Sorties!$C$2:$C$5000,R$2)</f>
        <v>0</v>
      </c>
    </row>
    <row r="98" customFormat="false" ht="15" hidden="false" customHeight="false" outlineLevel="0" collapsed="false">
      <c r="A98" s="12" t="n">
        <v>46073</v>
      </c>
      <c r="B98" s="15" t="n">
        <f aca="false">SUMIFS(Sorties!$E$2:$E$5000,Sorties!$A$2:$A$5000,$A98,Sorties!$C$2:$C$5000,B$2,Sorties!$F$2:$F$5000,"&lt;&gt;Commande spéciale")</f>
        <v>17</v>
      </c>
      <c r="C98" s="15" t="n">
        <f aca="false">SUMIFS(Sorties!$E$2:$E$5000,Sorties!$A$2:$A$5000,$A98,Sorties!$C$2:$C$5000,C$2,Sorties!$F$2:$F$5000,"&lt;&gt;Commande spéciale")</f>
        <v>6</v>
      </c>
      <c r="D98" s="15" t="n">
        <f aca="false">SUMIFS(Sorties!$E$2:$E$5000,Sorties!$A$2:$A$5000,$A98,Sorties!$C$2:$C$5000,D$2,Sorties!$F$2:$F$5000,"&lt;&gt;Commande spéciale")</f>
        <v>3</v>
      </c>
      <c r="E98" s="15" t="n">
        <f aca="false">SUMIFS(Sorties!$E$2:$E$5000,Sorties!$A$2:$A$5000,$A98,Sorties!$C$2:$C$5000,E$2,Sorties!$F$2:$F$5000,"&lt;&gt;Commande spéciale")</f>
        <v>0</v>
      </c>
      <c r="F98" s="15" t="n">
        <f aca="false">SUMIFS(Sorties!$E$2:$E$5000,Sorties!$A$2:$A$5000,$A98,Sorties!$C$2:$C$5000,F$2,Sorties!$F$2:$F$5000,"&lt;&gt;Commande spéciale")</f>
        <v>0</v>
      </c>
      <c r="G98" s="15" t="n">
        <f aca="false">SUMIFS(Sorties!$E$2:$E$5000,Sorties!$A$2:$A$5000,$A98,Sorties!$C$2:$C$5000,G$2,Sorties!$F$2:$F$5000,"&lt;&gt;Commande spéciale")</f>
        <v>0</v>
      </c>
      <c r="H98" s="15" t="n">
        <f aca="false">SUMIFS(Sorties!$E$2:$E$5000,Sorties!$A$2:$A$5000,$A98,Sorties!$C$2:$C$5000,H$2,Sorties!$F$2:$F$5000,"&lt;&gt;Commande spéciale")</f>
        <v>0</v>
      </c>
      <c r="I98" s="15" t="n">
        <f aca="false">SUMIFS(Sorties!$E$2:$E$5000,Sorties!$A$2:$A$5000,$A98,Sorties!$C$2:$C$5000,I$2,Sorties!$F$2:$F$5000,"&lt;&gt;Commande spéciale")</f>
        <v>0</v>
      </c>
      <c r="K98" s="15" t="n">
        <f aca="false">SUMIFS(Sorties!$E$2:$E$5000,Sorties!$A$2:$A$5000,$A98,Sorties!$C$2:$C$5000,K$2)</f>
        <v>17</v>
      </c>
      <c r="L98" s="15" t="n">
        <f aca="false">SUMIFS(Sorties!$E$2:$E$5000,Sorties!$A$2:$A$5000,$A98,Sorties!$C$2:$C$5000,L$2)</f>
        <v>6</v>
      </c>
      <c r="M98" s="15" t="n">
        <f aca="false">SUMIFS(Sorties!$E$2:$E$5000,Sorties!$A$2:$A$5000,$A98,Sorties!$C$2:$C$5000,M$2)</f>
        <v>3</v>
      </c>
      <c r="N98" s="15" t="n">
        <f aca="false">SUMIFS(Sorties!$E$2:$E$5000,Sorties!$A$2:$A$5000,$A98,Sorties!$C$2:$C$5000,N$2)</f>
        <v>0</v>
      </c>
      <c r="O98" s="15" t="n">
        <f aca="false">SUMIFS(Sorties!$E$2:$E$5000,Sorties!$A$2:$A$5000,$A98,Sorties!$C$2:$C$5000,O$2)</f>
        <v>0</v>
      </c>
      <c r="P98" s="15" t="n">
        <f aca="false">SUMIFS(Sorties!$E$2:$E$5000,Sorties!$A$2:$A$5000,$A98,Sorties!$C$2:$C$5000,P$2)</f>
        <v>0</v>
      </c>
      <c r="Q98" s="15" t="n">
        <f aca="false">SUMIFS(Sorties!$E$2:$E$5000,Sorties!$A$2:$A$5000,$A98,Sorties!$C$2:$C$5000,Q$2)</f>
        <v>0</v>
      </c>
      <c r="R98" s="15" t="n">
        <f aca="false">SUMIFS(Sorties!$E$2:$E$5000,Sorties!$A$2:$A$5000,$A98,Sorties!$C$2:$C$5000,R$2)</f>
        <v>0</v>
      </c>
    </row>
    <row r="99" customFormat="false" ht="15" hidden="false" customHeight="false" outlineLevel="0" collapsed="false">
      <c r="A99" s="12" t="n">
        <v>46076</v>
      </c>
      <c r="B99" s="15" t="n">
        <f aca="false">SUMIFS(Sorties!$E$2:$E$5000,Sorties!$A$2:$A$5000,$A99,Sorties!$C$2:$C$5000,B$2,Sorties!$F$2:$F$5000,"&lt;&gt;Commande spéciale")</f>
        <v>0</v>
      </c>
      <c r="C99" s="15" t="n">
        <f aca="false">SUMIFS(Sorties!$E$2:$E$5000,Sorties!$A$2:$A$5000,$A99,Sorties!$C$2:$C$5000,C$2,Sorties!$F$2:$F$5000,"&lt;&gt;Commande spéciale")</f>
        <v>8</v>
      </c>
      <c r="D99" s="15" t="n">
        <f aca="false">SUMIFS(Sorties!$E$2:$E$5000,Sorties!$A$2:$A$5000,$A99,Sorties!$C$2:$C$5000,D$2,Sorties!$F$2:$F$5000,"&lt;&gt;Commande spéciale")</f>
        <v>0</v>
      </c>
      <c r="E99" s="15" t="n">
        <f aca="false">SUMIFS(Sorties!$E$2:$E$5000,Sorties!$A$2:$A$5000,$A99,Sorties!$C$2:$C$5000,E$2,Sorties!$F$2:$F$5000,"&lt;&gt;Commande spéciale")</f>
        <v>0</v>
      </c>
      <c r="F99" s="15" t="n">
        <f aca="false">SUMIFS(Sorties!$E$2:$E$5000,Sorties!$A$2:$A$5000,$A99,Sorties!$C$2:$C$5000,F$2,Sorties!$F$2:$F$5000,"&lt;&gt;Commande spéciale")</f>
        <v>0</v>
      </c>
      <c r="G99" s="15" t="n">
        <f aca="false">SUMIFS(Sorties!$E$2:$E$5000,Sorties!$A$2:$A$5000,$A99,Sorties!$C$2:$C$5000,G$2,Sorties!$F$2:$F$5000,"&lt;&gt;Commande spéciale")</f>
        <v>0</v>
      </c>
      <c r="H99" s="15" t="n">
        <f aca="false">SUMIFS(Sorties!$E$2:$E$5000,Sorties!$A$2:$A$5000,$A99,Sorties!$C$2:$C$5000,H$2,Sorties!$F$2:$F$5000,"&lt;&gt;Commande spéciale")</f>
        <v>0</v>
      </c>
      <c r="I99" s="15" t="n">
        <f aca="false">SUMIFS(Sorties!$E$2:$E$5000,Sorties!$A$2:$A$5000,$A99,Sorties!$C$2:$C$5000,I$2,Sorties!$F$2:$F$5000,"&lt;&gt;Commande spéciale")</f>
        <v>0</v>
      </c>
      <c r="K99" s="15" t="n">
        <f aca="false">SUMIFS(Sorties!$E$2:$E$5000,Sorties!$A$2:$A$5000,$A99,Sorties!$C$2:$C$5000,K$2)</f>
        <v>0</v>
      </c>
      <c r="L99" s="15" t="n">
        <f aca="false">SUMIFS(Sorties!$E$2:$E$5000,Sorties!$A$2:$A$5000,$A99,Sorties!$C$2:$C$5000,L$2)</f>
        <v>8</v>
      </c>
      <c r="M99" s="15" t="n">
        <f aca="false">SUMIFS(Sorties!$E$2:$E$5000,Sorties!$A$2:$A$5000,$A99,Sorties!$C$2:$C$5000,M$2)</f>
        <v>0</v>
      </c>
      <c r="N99" s="15" t="n">
        <f aca="false">SUMIFS(Sorties!$E$2:$E$5000,Sorties!$A$2:$A$5000,$A99,Sorties!$C$2:$C$5000,N$2)</f>
        <v>0</v>
      </c>
      <c r="O99" s="15" t="n">
        <f aca="false">SUMIFS(Sorties!$E$2:$E$5000,Sorties!$A$2:$A$5000,$A99,Sorties!$C$2:$C$5000,O$2)</f>
        <v>0</v>
      </c>
      <c r="P99" s="15" t="n">
        <f aca="false">SUMIFS(Sorties!$E$2:$E$5000,Sorties!$A$2:$A$5000,$A99,Sorties!$C$2:$C$5000,P$2)</f>
        <v>0</v>
      </c>
      <c r="Q99" s="15" t="n">
        <f aca="false">SUMIFS(Sorties!$E$2:$E$5000,Sorties!$A$2:$A$5000,$A99,Sorties!$C$2:$C$5000,Q$2)</f>
        <v>0</v>
      </c>
      <c r="R99" s="15" t="n">
        <f aca="false">SUMIFS(Sorties!$E$2:$E$5000,Sorties!$A$2:$A$5000,$A99,Sorties!$C$2:$C$5000,R$2)</f>
        <v>0</v>
      </c>
    </row>
    <row r="100" customFormat="false" ht="15" hidden="false" customHeight="false" outlineLevel="0" collapsed="false">
      <c r="A100" s="12" t="n">
        <v>46077</v>
      </c>
      <c r="B100" s="15" t="n">
        <f aca="false">SUMIFS(Sorties!$E$2:$E$5000,Sorties!$A$2:$A$5000,$A100,Sorties!$C$2:$C$5000,B$2,Sorties!$F$2:$F$5000,"&lt;&gt;Commande spéciale")</f>
        <v>11</v>
      </c>
      <c r="C100" s="15" t="n">
        <f aca="false">SUMIFS(Sorties!$E$2:$E$5000,Sorties!$A$2:$A$5000,$A100,Sorties!$C$2:$C$5000,C$2,Sorties!$F$2:$F$5000,"&lt;&gt;Commande spéciale")</f>
        <v>5</v>
      </c>
      <c r="D100" s="15" t="n">
        <f aca="false">SUMIFS(Sorties!$E$2:$E$5000,Sorties!$A$2:$A$5000,$A100,Sorties!$C$2:$C$5000,D$2,Sorties!$F$2:$F$5000,"&lt;&gt;Commande spéciale")</f>
        <v>0</v>
      </c>
      <c r="E100" s="15" t="n">
        <f aca="false">SUMIFS(Sorties!$E$2:$E$5000,Sorties!$A$2:$A$5000,$A100,Sorties!$C$2:$C$5000,E$2,Sorties!$F$2:$F$5000,"&lt;&gt;Commande spéciale")</f>
        <v>0</v>
      </c>
      <c r="F100" s="15" t="n">
        <f aca="false">SUMIFS(Sorties!$E$2:$E$5000,Sorties!$A$2:$A$5000,$A100,Sorties!$C$2:$C$5000,F$2,Sorties!$F$2:$F$5000,"&lt;&gt;Commande spéciale")</f>
        <v>0</v>
      </c>
      <c r="G100" s="15" t="n">
        <f aca="false">SUMIFS(Sorties!$E$2:$E$5000,Sorties!$A$2:$A$5000,$A100,Sorties!$C$2:$C$5000,G$2,Sorties!$F$2:$F$5000,"&lt;&gt;Commande spéciale")</f>
        <v>0</v>
      </c>
      <c r="H100" s="15" t="n">
        <f aca="false">SUMIFS(Sorties!$E$2:$E$5000,Sorties!$A$2:$A$5000,$A100,Sorties!$C$2:$C$5000,H$2,Sorties!$F$2:$F$5000,"&lt;&gt;Commande spéciale")</f>
        <v>0</v>
      </c>
      <c r="I100" s="15" t="n">
        <f aca="false">SUMIFS(Sorties!$E$2:$E$5000,Sorties!$A$2:$A$5000,$A100,Sorties!$C$2:$C$5000,I$2,Sorties!$F$2:$F$5000,"&lt;&gt;Commande spéciale")</f>
        <v>0</v>
      </c>
      <c r="K100" s="15" t="n">
        <f aca="false">SUMIFS(Sorties!$E$2:$E$5000,Sorties!$A$2:$A$5000,$A100,Sorties!$C$2:$C$5000,K$2)</f>
        <v>11</v>
      </c>
      <c r="L100" s="15" t="n">
        <f aca="false">SUMIFS(Sorties!$E$2:$E$5000,Sorties!$A$2:$A$5000,$A100,Sorties!$C$2:$C$5000,L$2)</f>
        <v>5</v>
      </c>
      <c r="M100" s="15" t="n">
        <f aca="false">SUMIFS(Sorties!$E$2:$E$5000,Sorties!$A$2:$A$5000,$A100,Sorties!$C$2:$C$5000,M$2)</f>
        <v>0</v>
      </c>
      <c r="N100" s="15" t="n">
        <f aca="false">SUMIFS(Sorties!$E$2:$E$5000,Sorties!$A$2:$A$5000,$A100,Sorties!$C$2:$C$5000,N$2)</f>
        <v>0</v>
      </c>
      <c r="O100" s="15" t="n">
        <f aca="false">SUMIFS(Sorties!$E$2:$E$5000,Sorties!$A$2:$A$5000,$A100,Sorties!$C$2:$C$5000,O$2)</f>
        <v>0</v>
      </c>
      <c r="P100" s="15" t="n">
        <f aca="false">SUMIFS(Sorties!$E$2:$E$5000,Sorties!$A$2:$A$5000,$A100,Sorties!$C$2:$C$5000,P$2)</f>
        <v>0</v>
      </c>
      <c r="Q100" s="15" t="n">
        <f aca="false">SUMIFS(Sorties!$E$2:$E$5000,Sorties!$A$2:$A$5000,$A100,Sorties!$C$2:$C$5000,Q$2)</f>
        <v>0</v>
      </c>
      <c r="R100" s="15" t="n">
        <f aca="false">SUMIFS(Sorties!$E$2:$E$5000,Sorties!$A$2:$A$5000,$A100,Sorties!$C$2:$C$5000,R$2)</f>
        <v>0</v>
      </c>
    </row>
    <row r="101" customFormat="false" ht="15" hidden="false" customHeight="false" outlineLevel="0" collapsed="false">
      <c r="A101" s="12" t="n">
        <v>46078</v>
      </c>
      <c r="B101" s="15" t="n">
        <f aca="false">SUMIFS(Sorties!$E$2:$E$5000,Sorties!$A$2:$A$5000,$A101,Sorties!$C$2:$C$5000,B$2,Sorties!$F$2:$F$5000,"&lt;&gt;Commande spéciale")</f>
        <v>9</v>
      </c>
      <c r="C101" s="15" t="n">
        <f aca="false">SUMIFS(Sorties!$E$2:$E$5000,Sorties!$A$2:$A$5000,$A101,Sorties!$C$2:$C$5000,C$2,Sorties!$F$2:$F$5000,"&lt;&gt;Commande spéciale")</f>
        <v>5</v>
      </c>
      <c r="D101" s="15" t="n">
        <f aca="false">SUMIFS(Sorties!$E$2:$E$5000,Sorties!$A$2:$A$5000,$A101,Sorties!$C$2:$C$5000,D$2,Sorties!$F$2:$F$5000,"&lt;&gt;Commande spéciale")</f>
        <v>3</v>
      </c>
      <c r="E101" s="15" t="n">
        <f aca="false">SUMIFS(Sorties!$E$2:$E$5000,Sorties!$A$2:$A$5000,$A101,Sorties!$C$2:$C$5000,E$2,Sorties!$F$2:$F$5000,"&lt;&gt;Commande spéciale")</f>
        <v>0</v>
      </c>
      <c r="F101" s="15" t="n">
        <f aca="false">SUMIFS(Sorties!$E$2:$E$5000,Sorties!$A$2:$A$5000,$A101,Sorties!$C$2:$C$5000,F$2,Sorties!$F$2:$F$5000,"&lt;&gt;Commande spéciale")</f>
        <v>0</v>
      </c>
      <c r="G101" s="15" t="n">
        <f aca="false">SUMIFS(Sorties!$E$2:$E$5000,Sorties!$A$2:$A$5000,$A101,Sorties!$C$2:$C$5000,G$2,Sorties!$F$2:$F$5000,"&lt;&gt;Commande spéciale")</f>
        <v>0</v>
      </c>
      <c r="H101" s="15" t="n">
        <f aca="false">SUMIFS(Sorties!$E$2:$E$5000,Sorties!$A$2:$A$5000,$A101,Sorties!$C$2:$C$5000,H$2,Sorties!$F$2:$F$5000,"&lt;&gt;Commande spéciale")</f>
        <v>0</v>
      </c>
      <c r="I101" s="15" t="n">
        <f aca="false">SUMIFS(Sorties!$E$2:$E$5000,Sorties!$A$2:$A$5000,$A101,Sorties!$C$2:$C$5000,I$2,Sorties!$F$2:$F$5000,"&lt;&gt;Commande spéciale")</f>
        <v>0</v>
      </c>
      <c r="K101" s="15" t="n">
        <f aca="false">SUMIFS(Sorties!$E$2:$E$5000,Sorties!$A$2:$A$5000,$A101,Sorties!$C$2:$C$5000,K$2)</f>
        <v>9</v>
      </c>
      <c r="L101" s="15" t="n">
        <f aca="false">SUMIFS(Sorties!$E$2:$E$5000,Sorties!$A$2:$A$5000,$A101,Sorties!$C$2:$C$5000,L$2)</f>
        <v>5</v>
      </c>
      <c r="M101" s="15" t="n">
        <f aca="false">SUMIFS(Sorties!$E$2:$E$5000,Sorties!$A$2:$A$5000,$A101,Sorties!$C$2:$C$5000,M$2)</f>
        <v>3</v>
      </c>
      <c r="N101" s="15" t="n">
        <f aca="false">SUMIFS(Sorties!$E$2:$E$5000,Sorties!$A$2:$A$5000,$A101,Sorties!$C$2:$C$5000,N$2)</f>
        <v>0</v>
      </c>
      <c r="O101" s="15" t="n">
        <f aca="false">SUMIFS(Sorties!$E$2:$E$5000,Sorties!$A$2:$A$5000,$A101,Sorties!$C$2:$C$5000,O$2)</f>
        <v>0</v>
      </c>
      <c r="P101" s="15" t="n">
        <f aca="false">SUMIFS(Sorties!$E$2:$E$5000,Sorties!$A$2:$A$5000,$A101,Sorties!$C$2:$C$5000,P$2)</f>
        <v>0</v>
      </c>
      <c r="Q101" s="15" t="n">
        <f aca="false">SUMIFS(Sorties!$E$2:$E$5000,Sorties!$A$2:$A$5000,$A101,Sorties!$C$2:$C$5000,Q$2)</f>
        <v>0</v>
      </c>
      <c r="R101" s="15" t="n">
        <f aca="false">SUMIFS(Sorties!$E$2:$E$5000,Sorties!$A$2:$A$5000,$A101,Sorties!$C$2:$C$5000,R$2)</f>
        <v>0</v>
      </c>
    </row>
    <row r="102" customFormat="false" ht="15" hidden="false" customHeight="false" outlineLevel="0" collapsed="false">
      <c r="A102" s="12" t="n">
        <v>46079</v>
      </c>
      <c r="B102" s="15" t="n">
        <f aca="false">SUMIFS(Sorties!$E$2:$E$5000,Sorties!$A$2:$A$5000,$A102,Sorties!$C$2:$C$5000,B$2,Sorties!$F$2:$F$5000,"&lt;&gt;Commande spéciale")</f>
        <v>3</v>
      </c>
      <c r="C102" s="15" t="n">
        <f aca="false">SUMIFS(Sorties!$E$2:$E$5000,Sorties!$A$2:$A$5000,$A102,Sorties!$C$2:$C$5000,C$2,Sorties!$F$2:$F$5000,"&lt;&gt;Commande spéciale")</f>
        <v>7</v>
      </c>
      <c r="D102" s="15" t="n">
        <f aca="false">SUMIFS(Sorties!$E$2:$E$5000,Sorties!$A$2:$A$5000,$A102,Sorties!$C$2:$C$5000,D$2,Sorties!$F$2:$F$5000,"&lt;&gt;Commande spéciale")</f>
        <v>1</v>
      </c>
      <c r="E102" s="15" t="n">
        <f aca="false">SUMIFS(Sorties!$E$2:$E$5000,Sorties!$A$2:$A$5000,$A102,Sorties!$C$2:$C$5000,E$2,Sorties!$F$2:$F$5000,"&lt;&gt;Commande spéciale")</f>
        <v>0</v>
      </c>
      <c r="F102" s="15" t="n">
        <f aca="false">SUMIFS(Sorties!$E$2:$E$5000,Sorties!$A$2:$A$5000,$A102,Sorties!$C$2:$C$5000,F$2,Sorties!$F$2:$F$5000,"&lt;&gt;Commande spéciale")</f>
        <v>0</v>
      </c>
      <c r="G102" s="15" t="n">
        <f aca="false">SUMIFS(Sorties!$E$2:$E$5000,Sorties!$A$2:$A$5000,$A102,Sorties!$C$2:$C$5000,G$2,Sorties!$F$2:$F$5000,"&lt;&gt;Commande spéciale")</f>
        <v>0</v>
      </c>
      <c r="H102" s="15" t="n">
        <f aca="false">SUMIFS(Sorties!$E$2:$E$5000,Sorties!$A$2:$A$5000,$A102,Sorties!$C$2:$C$5000,H$2,Sorties!$F$2:$F$5000,"&lt;&gt;Commande spéciale")</f>
        <v>0</v>
      </c>
      <c r="I102" s="15" t="n">
        <f aca="false">SUMIFS(Sorties!$E$2:$E$5000,Sorties!$A$2:$A$5000,$A102,Sorties!$C$2:$C$5000,I$2,Sorties!$F$2:$F$5000,"&lt;&gt;Commande spéciale")</f>
        <v>0</v>
      </c>
      <c r="K102" s="15" t="n">
        <f aca="false">SUMIFS(Sorties!$E$2:$E$5000,Sorties!$A$2:$A$5000,$A102,Sorties!$C$2:$C$5000,K$2)</f>
        <v>3</v>
      </c>
      <c r="L102" s="15" t="n">
        <f aca="false">SUMIFS(Sorties!$E$2:$E$5000,Sorties!$A$2:$A$5000,$A102,Sorties!$C$2:$C$5000,L$2)</f>
        <v>7</v>
      </c>
      <c r="M102" s="15" t="n">
        <f aca="false">SUMIFS(Sorties!$E$2:$E$5000,Sorties!$A$2:$A$5000,$A102,Sorties!$C$2:$C$5000,M$2)</f>
        <v>1</v>
      </c>
      <c r="N102" s="15" t="n">
        <f aca="false">SUMIFS(Sorties!$E$2:$E$5000,Sorties!$A$2:$A$5000,$A102,Sorties!$C$2:$C$5000,N$2)</f>
        <v>0</v>
      </c>
      <c r="O102" s="15" t="n">
        <f aca="false">SUMIFS(Sorties!$E$2:$E$5000,Sorties!$A$2:$A$5000,$A102,Sorties!$C$2:$C$5000,O$2)</f>
        <v>0</v>
      </c>
      <c r="P102" s="15" t="n">
        <f aca="false">SUMIFS(Sorties!$E$2:$E$5000,Sorties!$A$2:$A$5000,$A102,Sorties!$C$2:$C$5000,P$2)</f>
        <v>0</v>
      </c>
      <c r="Q102" s="15" t="n">
        <f aca="false">SUMIFS(Sorties!$E$2:$E$5000,Sorties!$A$2:$A$5000,$A102,Sorties!$C$2:$C$5000,Q$2)</f>
        <v>0</v>
      </c>
      <c r="R102" s="15" t="n">
        <f aca="false">SUMIFS(Sorties!$E$2:$E$5000,Sorties!$A$2:$A$5000,$A102,Sorties!$C$2:$C$5000,R$2)</f>
        <v>0</v>
      </c>
    </row>
    <row r="103" customFormat="false" ht="15" hidden="false" customHeight="false" outlineLevel="0" collapsed="false">
      <c r="A103" s="12" t="n">
        <v>46080</v>
      </c>
      <c r="B103" s="15" t="n">
        <f aca="false">SUMIFS(Sorties!$E$2:$E$5000,Sorties!$A$2:$A$5000,$A103,Sorties!$C$2:$C$5000,B$2,Sorties!$F$2:$F$5000,"&lt;&gt;Commande spéciale")</f>
        <v>2</v>
      </c>
      <c r="C103" s="15" t="n">
        <f aca="false">SUMIFS(Sorties!$E$2:$E$5000,Sorties!$A$2:$A$5000,$A103,Sorties!$C$2:$C$5000,C$2,Sorties!$F$2:$F$5000,"&lt;&gt;Commande spéciale")</f>
        <v>4</v>
      </c>
      <c r="D103" s="15" t="n">
        <f aca="false">SUMIFS(Sorties!$E$2:$E$5000,Sorties!$A$2:$A$5000,$A103,Sorties!$C$2:$C$5000,D$2,Sorties!$F$2:$F$5000,"&lt;&gt;Commande spéciale")</f>
        <v>3</v>
      </c>
      <c r="E103" s="15" t="n">
        <f aca="false">SUMIFS(Sorties!$E$2:$E$5000,Sorties!$A$2:$A$5000,$A103,Sorties!$C$2:$C$5000,E$2,Sorties!$F$2:$F$5000,"&lt;&gt;Commande spéciale")</f>
        <v>4</v>
      </c>
      <c r="F103" s="15" t="n">
        <f aca="false">SUMIFS(Sorties!$E$2:$E$5000,Sorties!$A$2:$A$5000,$A103,Sorties!$C$2:$C$5000,F$2,Sorties!$F$2:$F$5000,"&lt;&gt;Commande spéciale")</f>
        <v>0</v>
      </c>
      <c r="G103" s="15" t="n">
        <f aca="false">SUMIFS(Sorties!$E$2:$E$5000,Sorties!$A$2:$A$5000,$A103,Sorties!$C$2:$C$5000,G$2,Sorties!$F$2:$F$5000,"&lt;&gt;Commande spéciale")</f>
        <v>0</v>
      </c>
      <c r="H103" s="15" t="n">
        <f aca="false">SUMIFS(Sorties!$E$2:$E$5000,Sorties!$A$2:$A$5000,$A103,Sorties!$C$2:$C$5000,H$2,Sorties!$F$2:$F$5000,"&lt;&gt;Commande spéciale")</f>
        <v>0</v>
      </c>
      <c r="I103" s="15" t="n">
        <f aca="false">SUMIFS(Sorties!$E$2:$E$5000,Sorties!$A$2:$A$5000,$A103,Sorties!$C$2:$C$5000,I$2,Sorties!$F$2:$F$5000,"&lt;&gt;Commande spéciale")</f>
        <v>0</v>
      </c>
      <c r="K103" s="15" t="n">
        <f aca="false">SUMIFS(Sorties!$E$2:$E$5000,Sorties!$A$2:$A$5000,$A103,Sorties!$C$2:$C$5000,K$2)</f>
        <v>2</v>
      </c>
      <c r="L103" s="15" t="n">
        <f aca="false">SUMIFS(Sorties!$E$2:$E$5000,Sorties!$A$2:$A$5000,$A103,Sorties!$C$2:$C$5000,L$2)</f>
        <v>4</v>
      </c>
      <c r="M103" s="15" t="n">
        <f aca="false">SUMIFS(Sorties!$E$2:$E$5000,Sorties!$A$2:$A$5000,$A103,Sorties!$C$2:$C$5000,M$2)</f>
        <v>3</v>
      </c>
      <c r="N103" s="15" t="n">
        <f aca="false">SUMIFS(Sorties!$E$2:$E$5000,Sorties!$A$2:$A$5000,$A103,Sorties!$C$2:$C$5000,N$2)</f>
        <v>4</v>
      </c>
      <c r="O103" s="15" t="n">
        <f aca="false">SUMIFS(Sorties!$E$2:$E$5000,Sorties!$A$2:$A$5000,$A103,Sorties!$C$2:$C$5000,O$2)</f>
        <v>0</v>
      </c>
      <c r="P103" s="15" t="n">
        <f aca="false">SUMIFS(Sorties!$E$2:$E$5000,Sorties!$A$2:$A$5000,$A103,Sorties!$C$2:$C$5000,P$2)</f>
        <v>0</v>
      </c>
      <c r="Q103" s="15" t="n">
        <f aca="false">SUMIFS(Sorties!$E$2:$E$5000,Sorties!$A$2:$A$5000,$A103,Sorties!$C$2:$C$5000,Q$2)</f>
        <v>0</v>
      </c>
      <c r="R103" s="15" t="n">
        <f aca="false">SUMIFS(Sorties!$E$2:$E$5000,Sorties!$A$2:$A$5000,$A103,Sorties!$C$2:$C$5000,R$2)</f>
        <v>0</v>
      </c>
    </row>
    <row r="104" customFormat="false" ht="15" hidden="false" customHeight="false" outlineLevel="0" collapsed="false">
      <c r="A104" s="12" t="n">
        <v>46083</v>
      </c>
      <c r="B104" s="15" t="n">
        <f aca="false">SUMIFS(Sorties!$E$2:$E$5000,Sorties!$A$2:$A$5000,$A104,Sorties!$C$2:$C$5000,B$2,Sorties!$F$2:$F$5000,"&lt;&gt;Commande spéciale")</f>
        <v>7</v>
      </c>
      <c r="C104" s="15" t="n">
        <f aca="false">SUMIFS(Sorties!$E$2:$E$5000,Sorties!$A$2:$A$5000,$A104,Sorties!$C$2:$C$5000,C$2,Sorties!$F$2:$F$5000,"&lt;&gt;Commande spéciale")</f>
        <v>4</v>
      </c>
      <c r="D104" s="15" t="n">
        <f aca="false">SUMIFS(Sorties!$E$2:$E$5000,Sorties!$A$2:$A$5000,$A104,Sorties!$C$2:$C$5000,D$2,Sorties!$F$2:$F$5000,"&lt;&gt;Commande spéciale")</f>
        <v>3</v>
      </c>
      <c r="E104" s="15" t="n">
        <f aca="false">SUMIFS(Sorties!$E$2:$E$5000,Sorties!$A$2:$A$5000,$A104,Sorties!$C$2:$C$5000,E$2,Sorties!$F$2:$F$5000,"&lt;&gt;Commande spéciale")</f>
        <v>4</v>
      </c>
      <c r="F104" s="15" t="n">
        <f aca="false">SUMIFS(Sorties!$E$2:$E$5000,Sorties!$A$2:$A$5000,$A104,Sorties!$C$2:$C$5000,F$2,Sorties!$F$2:$F$5000,"&lt;&gt;Commande spéciale")</f>
        <v>0</v>
      </c>
      <c r="G104" s="15" t="n">
        <f aca="false">SUMIFS(Sorties!$E$2:$E$5000,Sorties!$A$2:$A$5000,$A104,Sorties!$C$2:$C$5000,G$2,Sorties!$F$2:$F$5000,"&lt;&gt;Commande spéciale")</f>
        <v>1</v>
      </c>
      <c r="H104" s="15" t="n">
        <f aca="false">SUMIFS(Sorties!$E$2:$E$5000,Sorties!$A$2:$A$5000,$A104,Sorties!$C$2:$C$5000,H$2,Sorties!$F$2:$F$5000,"&lt;&gt;Commande spéciale")</f>
        <v>0</v>
      </c>
      <c r="I104" s="15" t="n">
        <f aca="false">SUMIFS(Sorties!$E$2:$E$5000,Sorties!$A$2:$A$5000,$A104,Sorties!$C$2:$C$5000,I$2,Sorties!$F$2:$F$5000,"&lt;&gt;Commande spéciale")</f>
        <v>0</v>
      </c>
      <c r="K104" s="15" t="n">
        <f aca="false">SUMIFS(Sorties!$E$2:$E$5000,Sorties!$A$2:$A$5000,$A104,Sorties!$C$2:$C$5000,K$2)</f>
        <v>7</v>
      </c>
      <c r="L104" s="15" t="n">
        <f aca="false">SUMIFS(Sorties!$E$2:$E$5000,Sorties!$A$2:$A$5000,$A104,Sorties!$C$2:$C$5000,L$2)</f>
        <v>4</v>
      </c>
      <c r="M104" s="15" t="n">
        <f aca="false">SUMIFS(Sorties!$E$2:$E$5000,Sorties!$A$2:$A$5000,$A104,Sorties!$C$2:$C$5000,M$2)</f>
        <v>3</v>
      </c>
      <c r="N104" s="15" t="n">
        <f aca="false">SUMIFS(Sorties!$E$2:$E$5000,Sorties!$A$2:$A$5000,$A104,Sorties!$C$2:$C$5000,N$2)</f>
        <v>4</v>
      </c>
      <c r="O104" s="15" t="n">
        <f aca="false">SUMIFS(Sorties!$E$2:$E$5000,Sorties!$A$2:$A$5000,$A104,Sorties!$C$2:$C$5000,O$2)</f>
        <v>0</v>
      </c>
      <c r="P104" s="15" t="n">
        <f aca="false">SUMIFS(Sorties!$E$2:$E$5000,Sorties!$A$2:$A$5000,$A104,Sorties!$C$2:$C$5000,P$2)</f>
        <v>1</v>
      </c>
      <c r="Q104" s="15" t="n">
        <f aca="false">SUMIFS(Sorties!$E$2:$E$5000,Sorties!$A$2:$A$5000,$A104,Sorties!$C$2:$C$5000,Q$2)</f>
        <v>0</v>
      </c>
      <c r="R104" s="15" t="n">
        <f aca="false">SUMIFS(Sorties!$E$2:$E$5000,Sorties!$A$2:$A$5000,$A104,Sorties!$C$2:$C$5000,R$2)</f>
        <v>0</v>
      </c>
    </row>
    <row r="105" customFormat="false" ht="15" hidden="false" customHeight="false" outlineLevel="0" collapsed="false">
      <c r="A105" s="12" t="n">
        <v>46084</v>
      </c>
      <c r="B105" s="15" t="n">
        <f aca="false">SUMIFS(Sorties!$E$2:$E$5000,Sorties!$A$2:$A$5000,$A105,Sorties!$C$2:$C$5000,B$2,Sorties!$F$2:$F$5000,"&lt;&gt;Commande spéciale")</f>
        <v>13</v>
      </c>
      <c r="C105" s="15" t="n">
        <f aca="false">SUMIFS(Sorties!$E$2:$E$5000,Sorties!$A$2:$A$5000,$A105,Sorties!$C$2:$C$5000,C$2,Sorties!$F$2:$F$5000,"&lt;&gt;Commande spéciale")</f>
        <v>5</v>
      </c>
      <c r="D105" s="15" t="n">
        <f aca="false">SUMIFS(Sorties!$E$2:$E$5000,Sorties!$A$2:$A$5000,$A105,Sorties!$C$2:$C$5000,D$2,Sorties!$F$2:$F$5000,"&lt;&gt;Commande spéciale")</f>
        <v>3</v>
      </c>
      <c r="E105" s="15" t="n">
        <f aca="false">SUMIFS(Sorties!$E$2:$E$5000,Sorties!$A$2:$A$5000,$A105,Sorties!$C$2:$C$5000,E$2,Sorties!$F$2:$F$5000,"&lt;&gt;Commande spéciale")</f>
        <v>0</v>
      </c>
      <c r="F105" s="15" t="n">
        <f aca="false">SUMIFS(Sorties!$E$2:$E$5000,Sorties!$A$2:$A$5000,$A105,Sorties!$C$2:$C$5000,F$2,Sorties!$F$2:$F$5000,"&lt;&gt;Commande spéciale")</f>
        <v>0</v>
      </c>
      <c r="G105" s="15" t="n">
        <f aca="false">SUMIFS(Sorties!$E$2:$E$5000,Sorties!$A$2:$A$5000,$A105,Sorties!$C$2:$C$5000,G$2,Sorties!$F$2:$F$5000,"&lt;&gt;Commande spéciale")</f>
        <v>0</v>
      </c>
      <c r="H105" s="15" t="n">
        <f aca="false">SUMIFS(Sorties!$E$2:$E$5000,Sorties!$A$2:$A$5000,$A105,Sorties!$C$2:$C$5000,H$2,Sorties!$F$2:$F$5000,"&lt;&gt;Commande spéciale")</f>
        <v>0</v>
      </c>
      <c r="I105" s="15" t="n">
        <f aca="false">SUMIFS(Sorties!$E$2:$E$5000,Sorties!$A$2:$A$5000,$A105,Sorties!$C$2:$C$5000,I$2,Sorties!$F$2:$F$5000,"&lt;&gt;Commande spéciale")</f>
        <v>0</v>
      </c>
      <c r="K105" s="15" t="n">
        <f aca="false">SUMIFS(Sorties!$E$2:$E$5000,Sorties!$A$2:$A$5000,$A105,Sorties!$C$2:$C$5000,K$2)</f>
        <v>13</v>
      </c>
      <c r="L105" s="15" t="n">
        <f aca="false">SUMIFS(Sorties!$E$2:$E$5000,Sorties!$A$2:$A$5000,$A105,Sorties!$C$2:$C$5000,L$2)</f>
        <v>5</v>
      </c>
      <c r="M105" s="15" t="n">
        <f aca="false">SUMIFS(Sorties!$E$2:$E$5000,Sorties!$A$2:$A$5000,$A105,Sorties!$C$2:$C$5000,M$2)</f>
        <v>3</v>
      </c>
      <c r="N105" s="15" t="n">
        <f aca="false">SUMIFS(Sorties!$E$2:$E$5000,Sorties!$A$2:$A$5000,$A105,Sorties!$C$2:$C$5000,N$2)</f>
        <v>0</v>
      </c>
      <c r="O105" s="15" t="n">
        <f aca="false">SUMIFS(Sorties!$E$2:$E$5000,Sorties!$A$2:$A$5000,$A105,Sorties!$C$2:$C$5000,O$2)</f>
        <v>0</v>
      </c>
      <c r="P105" s="15" t="n">
        <f aca="false">SUMIFS(Sorties!$E$2:$E$5000,Sorties!$A$2:$A$5000,$A105,Sorties!$C$2:$C$5000,P$2)</f>
        <v>0</v>
      </c>
      <c r="Q105" s="15" t="n">
        <f aca="false">SUMIFS(Sorties!$E$2:$E$5000,Sorties!$A$2:$A$5000,$A105,Sorties!$C$2:$C$5000,Q$2)</f>
        <v>0</v>
      </c>
      <c r="R105" s="15" t="n">
        <f aca="false">SUMIFS(Sorties!$E$2:$E$5000,Sorties!$A$2:$A$5000,$A105,Sorties!$C$2:$C$5000,R$2)</f>
        <v>0</v>
      </c>
    </row>
    <row r="106" customFormat="false" ht="15" hidden="false" customHeight="false" outlineLevel="0" collapsed="false">
      <c r="A106" s="12" t="n">
        <v>46085</v>
      </c>
      <c r="B106" s="15" t="n">
        <f aca="false">SUMIFS(Sorties!$E$2:$E$5000,Sorties!$A$2:$A$5000,$A106,Sorties!$C$2:$C$5000,B$2,Sorties!$F$2:$F$5000,"&lt;&gt;Commande spéciale")</f>
        <v>0</v>
      </c>
      <c r="C106" s="15" t="n">
        <f aca="false">SUMIFS(Sorties!$E$2:$E$5000,Sorties!$A$2:$A$5000,$A106,Sorties!$C$2:$C$5000,C$2,Sorties!$F$2:$F$5000,"&lt;&gt;Commande spéciale")</f>
        <v>4</v>
      </c>
      <c r="D106" s="15" t="n">
        <f aca="false">SUMIFS(Sorties!$E$2:$E$5000,Sorties!$A$2:$A$5000,$A106,Sorties!$C$2:$C$5000,D$2,Sorties!$F$2:$F$5000,"&lt;&gt;Commande spéciale")</f>
        <v>2</v>
      </c>
      <c r="E106" s="15" t="n">
        <f aca="false">SUMIFS(Sorties!$E$2:$E$5000,Sorties!$A$2:$A$5000,$A106,Sorties!$C$2:$C$5000,E$2,Sorties!$F$2:$F$5000,"&lt;&gt;Commande spéciale")</f>
        <v>0</v>
      </c>
      <c r="F106" s="15" t="n">
        <f aca="false">SUMIFS(Sorties!$E$2:$E$5000,Sorties!$A$2:$A$5000,$A106,Sorties!$C$2:$C$5000,F$2,Sorties!$F$2:$F$5000,"&lt;&gt;Commande spéciale")</f>
        <v>2</v>
      </c>
      <c r="G106" s="15" t="n">
        <f aca="false">SUMIFS(Sorties!$E$2:$E$5000,Sorties!$A$2:$A$5000,$A106,Sorties!$C$2:$C$5000,G$2,Sorties!$F$2:$F$5000,"&lt;&gt;Commande spéciale")</f>
        <v>0</v>
      </c>
      <c r="H106" s="15" t="n">
        <f aca="false">SUMIFS(Sorties!$E$2:$E$5000,Sorties!$A$2:$A$5000,$A106,Sorties!$C$2:$C$5000,H$2,Sorties!$F$2:$F$5000,"&lt;&gt;Commande spéciale")</f>
        <v>0</v>
      </c>
      <c r="I106" s="15" t="n">
        <f aca="false">SUMIFS(Sorties!$E$2:$E$5000,Sorties!$A$2:$A$5000,$A106,Sorties!$C$2:$C$5000,I$2,Sorties!$F$2:$F$5000,"&lt;&gt;Commande spéciale")</f>
        <v>0</v>
      </c>
      <c r="K106" s="15" t="n">
        <f aca="false">SUMIFS(Sorties!$E$2:$E$5000,Sorties!$A$2:$A$5000,$A106,Sorties!$C$2:$C$5000,K$2)</f>
        <v>0</v>
      </c>
      <c r="L106" s="15" t="n">
        <f aca="false">SUMIFS(Sorties!$E$2:$E$5000,Sorties!$A$2:$A$5000,$A106,Sorties!$C$2:$C$5000,L$2)</f>
        <v>4</v>
      </c>
      <c r="M106" s="15" t="n">
        <f aca="false">SUMIFS(Sorties!$E$2:$E$5000,Sorties!$A$2:$A$5000,$A106,Sorties!$C$2:$C$5000,M$2)</f>
        <v>2</v>
      </c>
      <c r="N106" s="15" t="n">
        <f aca="false">SUMIFS(Sorties!$E$2:$E$5000,Sorties!$A$2:$A$5000,$A106,Sorties!$C$2:$C$5000,N$2)</f>
        <v>0</v>
      </c>
      <c r="O106" s="15" t="n">
        <f aca="false">SUMIFS(Sorties!$E$2:$E$5000,Sorties!$A$2:$A$5000,$A106,Sorties!$C$2:$C$5000,O$2)</f>
        <v>2</v>
      </c>
      <c r="P106" s="15" t="n">
        <f aca="false">SUMIFS(Sorties!$E$2:$E$5000,Sorties!$A$2:$A$5000,$A106,Sorties!$C$2:$C$5000,P$2)</f>
        <v>0</v>
      </c>
      <c r="Q106" s="15" t="n">
        <f aca="false">SUMIFS(Sorties!$E$2:$E$5000,Sorties!$A$2:$A$5000,$A106,Sorties!$C$2:$C$5000,Q$2)</f>
        <v>0</v>
      </c>
      <c r="R106" s="15" t="n">
        <f aca="false">SUMIFS(Sorties!$E$2:$E$5000,Sorties!$A$2:$A$5000,$A106,Sorties!$C$2:$C$5000,R$2)</f>
        <v>0</v>
      </c>
    </row>
    <row r="107" customFormat="false" ht="15" hidden="false" customHeight="false" outlineLevel="0" collapsed="false">
      <c r="A107" s="12" t="n">
        <v>46086</v>
      </c>
      <c r="B107" s="15" t="n">
        <f aca="false">SUMIFS(Sorties!$E$2:$E$5000,Sorties!$A$2:$A$5000,$A107,Sorties!$C$2:$C$5000,B$2,Sorties!$F$2:$F$5000,"&lt;&gt;Commande spéciale")</f>
        <v>3</v>
      </c>
      <c r="C107" s="15" t="n">
        <f aca="false">SUMIFS(Sorties!$E$2:$E$5000,Sorties!$A$2:$A$5000,$A107,Sorties!$C$2:$C$5000,C$2,Sorties!$F$2:$F$5000,"&lt;&gt;Commande spéciale")</f>
        <v>3</v>
      </c>
      <c r="D107" s="15" t="n">
        <f aca="false">SUMIFS(Sorties!$E$2:$E$5000,Sorties!$A$2:$A$5000,$A107,Sorties!$C$2:$C$5000,D$2,Sorties!$F$2:$F$5000,"&lt;&gt;Commande spéciale")</f>
        <v>6</v>
      </c>
      <c r="E107" s="15" t="n">
        <f aca="false">SUMIFS(Sorties!$E$2:$E$5000,Sorties!$A$2:$A$5000,$A107,Sorties!$C$2:$C$5000,E$2,Sorties!$F$2:$F$5000,"&lt;&gt;Commande spéciale")</f>
        <v>0</v>
      </c>
      <c r="F107" s="15" t="n">
        <f aca="false">SUMIFS(Sorties!$E$2:$E$5000,Sorties!$A$2:$A$5000,$A107,Sorties!$C$2:$C$5000,F$2,Sorties!$F$2:$F$5000,"&lt;&gt;Commande spéciale")</f>
        <v>0</v>
      </c>
      <c r="G107" s="15" t="n">
        <f aca="false">SUMIFS(Sorties!$E$2:$E$5000,Sorties!$A$2:$A$5000,$A107,Sorties!$C$2:$C$5000,G$2,Sorties!$F$2:$F$5000,"&lt;&gt;Commande spéciale")</f>
        <v>0</v>
      </c>
      <c r="H107" s="15" t="n">
        <f aca="false">SUMIFS(Sorties!$E$2:$E$5000,Sorties!$A$2:$A$5000,$A107,Sorties!$C$2:$C$5000,H$2,Sorties!$F$2:$F$5000,"&lt;&gt;Commande spéciale")</f>
        <v>0</v>
      </c>
      <c r="I107" s="15" t="n">
        <f aca="false">SUMIFS(Sorties!$E$2:$E$5000,Sorties!$A$2:$A$5000,$A107,Sorties!$C$2:$C$5000,I$2,Sorties!$F$2:$F$5000,"&lt;&gt;Commande spéciale")</f>
        <v>0</v>
      </c>
      <c r="K107" s="15" t="n">
        <f aca="false">SUMIFS(Sorties!$E$2:$E$5000,Sorties!$A$2:$A$5000,$A107,Sorties!$C$2:$C$5000,K$2)</f>
        <v>3</v>
      </c>
      <c r="L107" s="15" t="n">
        <f aca="false">SUMIFS(Sorties!$E$2:$E$5000,Sorties!$A$2:$A$5000,$A107,Sorties!$C$2:$C$5000,L$2)</f>
        <v>3</v>
      </c>
      <c r="M107" s="15" t="n">
        <f aca="false">SUMIFS(Sorties!$E$2:$E$5000,Sorties!$A$2:$A$5000,$A107,Sorties!$C$2:$C$5000,M$2)</f>
        <v>6</v>
      </c>
      <c r="N107" s="15" t="n">
        <f aca="false">SUMIFS(Sorties!$E$2:$E$5000,Sorties!$A$2:$A$5000,$A107,Sorties!$C$2:$C$5000,N$2)</f>
        <v>0</v>
      </c>
      <c r="O107" s="15" t="n">
        <f aca="false">SUMIFS(Sorties!$E$2:$E$5000,Sorties!$A$2:$A$5000,$A107,Sorties!$C$2:$C$5000,O$2)</f>
        <v>0</v>
      </c>
      <c r="P107" s="15" t="n">
        <f aca="false">SUMIFS(Sorties!$E$2:$E$5000,Sorties!$A$2:$A$5000,$A107,Sorties!$C$2:$C$5000,P$2)</f>
        <v>0</v>
      </c>
      <c r="Q107" s="15" t="n">
        <f aca="false">SUMIFS(Sorties!$E$2:$E$5000,Sorties!$A$2:$A$5000,$A107,Sorties!$C$2:$C$5000,Q$2)</f>
        <v>0</v>
      </c>
      <c r="R107" s="15" t="n">
        <f aca="false">SUMIFS(Sorties!$E$2:$E$5000,Sorties!$A$2:$A$5000,$A107,Sorties!$C$2:$C$5000,R$2)</f>
        <v>0</v>
      </c>
    </row>
    <row r="108" customFormat="false" ht="15" hidden="false" customHeight="false" outlineLevel="0" collapsed="false">
      <c r="A108" s="12" t="n">
        <v>46087</v>
      </c>
      <c r="B108" s="15" t="n">
        <f aca="false">SUMIFS(Sorties!$E$2:$E$5000,Sorties!$A$2:$A$5000,$A108,Sorties!$C$2:$C$5000,B$2,Sorties!$F$2:$F$5000,"&lt;&gt;Commande spéciale")</f>
        <v>12</v>
      </c>
      <c r="C108" s="15" t="n">
        <f aca="false">SUMIFS(Sorties!$E$2:$E$5000,Sorties!$A$2:$A$5000,$A108,Sorties!$C$2:$C$5000,C$2,Sorties!$F$2:$F$5000,"&lt;&gt;Commande spéciale")</f>
        <v>3</v>
      </c>
      <c r="D108" s="15" t="n">
        <f aca="false">SUMIFS(Sorties!$E$2:$E$5000,Sorties!$A$2:$A$5000,$A108,Sorties!$C$2:$C$5000,D$2,Sorties!$F$2:$F$5000,"&lt;&gt;Commande spéciale")</f>
        <v>4</v>
      </c>
      <c r="E108" s="15" t="n">
        <f aca="false">SUMIFS(Sorties!$E$2:$E$5000,Sorties!$A$2:$A$5000,$A108,Sorties!$C$2:$C$5000,E$2,Sorties!$F$2:$F$5000,"&lt;&gt;Commande spéciale")</f>
        <v>3</v>
      </c>
      <c r="F108" s="15" t="n">
        <f aca="false">SUMIFS(Sorties!$E$2:$E$5000,Sorties!$A$2:$A$5000,$A108,Sorties!$C$2:$C$5000,F$2,Sorties!$F$2:$F$5000,"&lt;&gt;Commande spéciale")</f>
        <v>4</v>
      </c>
      <c r="G108" s="15" t="n">
        <f aca="false">SUMIFS(Sorties!$E$2:$E$5000,Sorties!$A$2:$A$5000,$A108,Sorties!$C$2:$C$5000,G$2,Sorties!$F$2:$F$5000,"&lt;&gt;Commande spéciale")</f>
        <v>0</v>
      </c>
      <c r="H108" s="15" t="n">
        <f aca="false">SUMIFS(Sorties!$E$2:$E$5000,Sorties!$A$2:$A$5000,$A108,Sorties!$C$2:$C$5000,H$2,Sorties!$F$2:$F$5000,"&lt;&gt;Commande spéciale")</f>
        <v>0</v>
      </c>
      <c r="I108" s="15" t="n">
        <f aca="false">SUMIFS(Sorties!$E$2:$E$5000,Sorties!$A$2:$A$5000,$A108,Sorties!$C$2:$C$5000,I$2,Sorties!$F$2:$F$5000,"&lt;&gt;Commande spéciale")</f>
        <v>0</v>
      </c>
      <c r="K108" s="15" t="n">
        <f aca="false">SUMIFS(Sorties!$E$2:$E$5000,Sorties!$A$2:$A$5000,$A108,Sorties!$C$2:$C$5000,K$2)</f>
        <v>12</v>
      </c>
      <c r="L108" s="15" t="n">
        <f aca="false">SUMIFS(Sorties!$E$2:$E$5000,Sorties!$A$2:$A$5000,$A108,Sorties!$C$2:$C$5000,L$2)</f>
        <v>3</v>
      </c>
      <c r="M108" s="15" t="n">
        <f aca="false">SUMIFS(Sorties!$E$2:$E$5000,Sorties!$A$2:$A$5000,$A108,Sorties!$C$2:$C$5000,M$2)</f>
        <v>4</v>
      </c>
      <c r="N108" s="15" t="n">
        <f aca="false">SUMIFS(Sorties!$E$2:$E$5000,Sorties!$A$2:$A$5000,$A108,Sorties!$C$2:$C$5000,N$2)</f>
        <v>3</v>
      </c>
      <c r="O108" s="15" t="n">
        <f aca="false">SUMIFS(Sorties!$E$2:$E$5000,Sorties!$A$2:$A$5000,$A108,Sorties!$C$2:$C$5000,O$2)</f>
        <v>4</v>
      </c>
      <c r="P108" s="15" t="n">
        <f aca="false">SUMIFS(Sorties!$E$2:$E$5000,Sorties!$A$2:$A$5000,$A108,Sorties!$C$2:$C$5000,P$2)</f>
        <v>0</v>
      </c>
      <c r="Q108" s="15" t="n">
        <f aca="false">SUMIFS(Sorties!$E$2:$E$5000,Sorties!$A$2:$A$5000,$A108,Sorties!$C$2:$C$5000,Q$2)</f>
        <v>0</v>
      </c>
      <c r="R108" s="15" t="n">
        <f aca="false">SUMIFS(Sorties!$E$2:$E$5000,Sorties!$A$2:$A$5000,$A108,Sorties!$C$2:$C$5000,R$2)</f>
        <v>0</v>
      </c>
    </row>
    <row r="109" customFormat="false" ht="15" hidden="false" customHeight="false" outlineLevel="0" collapsed="false">
      <c r="A109" s="12" t="n">
        <v>46090</v>
      </c>
      <c r="B109" s="15" t="n">
        <f aca="false">SUMIFS(Sorties!$E$2:$E$5000,Sorties!$A$2:$A$5000,$A109,Sorties!$C$2:$C$5000,B$2,Sorties!$F$2:$F$5000,"&lt;&gt;Commande spéciale")</f>
        <v>11</v>
      </c>
      <c r="C109" s="15" t="n">
        <f aca="false">SUMIFS(Sorties!$E$2:$E$5000,Sorties!$A$2:$A$5000,$A109,Sorties!$C$2:$C$5000,C$2,Sorties!$F$2:$F$5000,"&lt;&gt;Commande spéciale")</f>
        <v>6</v>
      </c>
      <c r="D109" s="15" t="n">
        <f aca="false">SUMIFS(Sorties!$E$2:$E$5000,Sorties!$A$2:$A$5000,$A109,Sorties!$C$2:$C$5000,D$2,Sorties!$F$2:$F$5000,"&lt;&gt;Commande spéciale")</f>
        <v>4</v>
      </c>
      <c r="E109" s="15" t="n">
        <f aca="false">SUMIFS(Sorties!$E$2:$E$5000,Sorties!$A$2:$A$5000,$A109,Sorties!$C$2:$C$5000,E$2,Sorties!$F$2:$F$5000,"&lt;&gt;Commande spéciale")</f>
        <v>2</v>
      </c>
      <c r="F109" s="15" t="n">
        <f aca="false">SUMIFS(Sorties!$E$2:$E$5000,Sorties!$A$2:$A$5000,$A109,Sorties!$C$2:$C$5000,F$2,Sorties!$F$2:$F$5000,"&lt;&gt;Commande spéciale")</f>
        <v>2</v>
      </c>
      <c r="G109" s="15" t="n">
        <f aca="false">SUMIFS(Sorties!$E$2:$E$5000,Sorties!$A$2:$A$5000,$A109,Sorties!$C$2:$C$5000,G$2,Sorties!$F$2:$F$5000,"&lt;&gt;Commande spéciale")</f>
        <v>0</v>
      </c>
      <c r="H109" s="15" t="n">
        <f aca="false">SUMIFS(Sorties!$E$2:$E$5000,Sorties!$A$2:$A$5000,$A109,Sorties!$C$2:$C$5000,H$2,Sorties!$F$2:$F$5000,"&lt;&gt;Commande spéciale")</f>
        <v>0</v>
      </c>
      <c r="I109" s="15" t="n">
        <f aca="false">SUMIFS(Sorties!$E$2:$E$5000,Sorties!$A$2:$A$5000,$A109,Sorties!$C$2:$C$5000,I$2,Sorties!$F$2:$F$5000,"&lt;&gt;Commande spéciale")</f>
        <v>0</v>
      </c>
      <c r="K109" s="15" t="n">
        <f aca="false">SUMIFS(Sorties!$E$2:$E$5000,Sorties!$A$2:$A$5000,$A109,Sorties!$C$2:$C$5000,K$2)</f>
        <v>11</v>
      </c>
      <c r="L109" s="15" t="n">
        <f aca="false">SUMIFS(Sorties!$E$2:$E$5000,Sorties!$A$2:$A$5000,$A109,Sorties!$C$2:$C$5000,L$2)</f>
        <v>6</v>
      </c>
      <c r="M109" s="15" t="n">
        <f aca="false">SUMIFS(Sorties!$E$2:$E$5000,Sorties!$A$2:$A$5000,$A109,Sorties!$C$2:$C$5000,M$2)</f>
        <v>4</v>
      </c>
      <c r="N109" s="15" t="n">
        <f aca="false">SUMIFS(Sorties!$E$2:$E$5000,Sorties!$A$2:$A$5000,$A109,Sorties!$C$2:$C$5000,N$2)</f>
        <v>2</v>
      </c>
      <c r="O109" s="15" t="n">
        <f aca="false">SUMIFS(Sorties!$E$2:$E$5000,Sorties!$A$2:$A$5000,$A109,Sorties!$C$2:$C$5000,O$2)</f>
        <v>2</v>
      </c>
      <c r="P109" s="15" t="n">
        <f aca="false">SUMIFS(Sorties!$E$2:$E$5000,Sorties!$A$2:$A$5000,$A109,Sorties!$C$2:$C$5000,P$2)</f>
        <v>0</v>
      </c>
      <c r="Q109" s="15" t="n">
        <f aca="false">SUMIFS(Sorties!$E$2:$E$5000,Sorties!$A$2:$A$5000,$A109,Sorties!$C$2:$C$5000,Q$2)</f>
        <v>0</v>
      </c>
      <c r="R109" s="15" t="n">
        <f aca="false">SUMIFS(Sorties!$E$2:$E$5000,Sorties!$A$2:$A$5000,$A109,Sorties!$C$2:$C$5000,R$2)</f>
        <v>0</v>
      </c>
    </row>
    <row r="110" customFormat="false" ht="15" hidden="false" customHeight="false" outlineLevel="0" collapsed="false">
      <c r="A110" s="12" t="n">
        <v>46091</v>
      </c>
      <c r="B110" s="15" t="n">
        <f aca="false">SUMIFS(Sorties!$E$2:$E$5000,Sorties!$A$2:$A$5000,$A110,Sorties!$C$2:$C$5000,B$2,Sorties!$F$2:$F$5000,"&lt;&gt;Commande spéciale")</f>
        <v>24</v>
      </c>
      <c r="C110" s="15" t="n">
        <f aca="false">SUMIFS(Sorties!$E$2:$E$5000,Sorties!$A$2:$A$5000,$A110,Sorties!$C$2:$C$5000,C$2,Sorties!$F$2:$F$5000,"&lt;&gt;Commande spéciale")</f>
        <v>6</v>
      </c>
      <c r="D110" s="15" t="n">
        <f aca="false">SUMIFS(Sorties!$E$2:$E$5000,Sorties!$A$2:$A$5000,$A110,Sorties!$C$2:$C$5000,D$2,Sorties!$F$2:$F$5000,"&lt;&gt;Commande spéciale")</f>
        <v>2</v>
      </c>
      <c r="E110" s="15" t="n">
        <f aca="false">SUMIFS(Sorties!$E$2:$E$5000,Sorties!$A$2:$A$5000,$A110,Sorties!$C$2:$C$5000,E$2,Sorties!$F$2:$F$5000,"&lt;&gt;Commande spéciale")</f>
        <v>0</v>
      </c>
      <c r="F110" s="15" t="n">
        <f aca="false">SUMIFS(Sorties!$E$2:$E$5000,Sorties!$A$2:$A$5000,$A110,Sorties!$C$2:$C$5000,F$2,Sorties!$F$2:$F$5000,"&lt;&gt;Commande spéciale")</f>
        <v>0</v>
      </c>
      <c r="G110" s="15" t="n">
        <f aca="false">SUMIFS(Sorties!$E$2:$E$5000,Sorties!$A$2:$A$5000,$A110,Sorties!$C$2:$C$5000,G$2,Sorties!$F$2:$F$5000,"&lt;&gt;Commande spéciale")</f>
        <v>0</v>
      </c>
      <c r="H110" s="15" t="n">
        <f aca="false">SUMIFS(Sorties!$E$2:$E$5000,Sorties!$A$2:$A$5000,$A110,Sorties!$C$2:$C$5000,H$2,Sorties!$F$2:$F$5000,"&lt;&gt;Commande spéciale")</f>
        <v>0</v>
      </c>
      <c r="I110" s="15" t="n">
        <f aca="false">SUMIFS(Sorties!$E$2:$E$5000,Sorties!$A$2:$A$5000,$A110,Sorties!$C$2:$C$5000,I$2,Sorties!$F$2:$F$5000,"&lt;&gt;Commande spéciale")</f>
        <v>0</v>
      </c>
      <c r="K110" s="15" t="n">
        <f aca="false">SUMIFS(Sorties!$E$2:$E$5000,Sorties!$A$2:$A$5000,$A110,Sorties!$C$2:$C$5000,K$2)</f>
        <v>24</v>
      </c>
      <c r="L110" s="15" t="n">
        <f aca="false">SUMIFS(Sorties!$E$2:$E$5000,Sorties!$A$2:$A$5000,$A110,Sorties!$C$2:$C$5000,L$2)</f>
        <v>6</v>
      </c>
      <c r="M110" s="15" t="n">
        <f aca="false">SUMIFS(Sorties!$E$2:$E$5000,Sorties!$A$2:$A$5000,$A110,Sorties!$C$2:$C$5000,M$2)</f>
        <v>2</v>
      </c>
      <c r="N110" s="15" t="n">
        <f aca="false">SUMIFS(Sorties!$E$2:$E$5000,Sorties!$A$2:$A$5000,$A110,Sorties!$C$2:$C$5000,N$2)</f>
        <v>0</v>
      </c>
      <c r="O110" s="15" t="n">
        <f aca="false">SUMIFS(Sorties!$E$2:$E$5000,Sorties!$A$2:$A$5000,$A110,Sorties!$C$2:$C$5000,O$2)</f>
        <v>0</v>
      </c>
      <c r="P110" s="15" t="n">
        <f aca="false">SUMIFS(Sorties!$E$2:$E$5000,Sorties!$A$2:$A$5000,$A110,Sorties!$C$2:$C$5000,P$2)</f>
        <v>0</v>
      </c>
      <c r="Q110" s="15" t="n">
        <f aca="false">SUMIFS(Sorties!$E$2:$E$5000,Sorties!$A$2:$A$5000,$A110,Sorties!$C$2:$C$5000,Q$2)</f>
        <v>0</v>
      </c>
      <c r="R110" s="15" t="n">
        <f aca="false">SUMIFS(Sorties!$E$2:$E$5000,Sorties!$A$2:$A$5000,$A110,Sorties!$C$2:$C$5000,R$2)</f>
        <v>0</v>
      </c>
    </row>
    <row r="111" customFormat="false" ht="15" hidden="false" customHeight="false" outlineLevel="0" collapsed="false">
      <c r="A111" s="12" t="n">
        <v>46092</v>
      </c>
      <c r="B111" s="15" t="n">
        <f aca="false">SUMIFS(Sorties!$E$2:$E$5000,Sorties!$A$2:$A$5000,$A111,Sorties!$C$2:$C$5000,B$2,Sorties!$F$2:$F$5000,"&lt;&gt;Commande spéciale")</f>
        <v>11</v>
      </c>
      <c r="C111" s="15" t="n">
        <f aca="false">SUMIFS(Sorties!$E$2:$E$5000,Sorties!$A$2:$A$5000,$A111,Sorties!$C$2:$C$5000,C$2,Sorties!$F$2:$F$5000,"&lt;&gt;Commande spéciale")</f>
        <v>6</v>
      </c>
      <c r="D111" s="15" t="n">
        <f aca="false">SUMIFS(Sorties!$E$2:$E$5000,Sorties!$A$2:$A$5000,$A111,Sorties!$C$2:$C$5000,D$2,Sorties!$F$2:$F$5000,"&lt;&gt;Commande spéciale")</f>
        <v>1</v>
      </c>
      <c r="E111" s="15" t="n">
        <f aca="false">SUMIFS(Sorties!$E$2:$E$5000,Sorties!$A$2:$A$5000,$A111,Sorties!$C$2:$C$5000,E$2,Sorties!$F$2:$F$5000,"&lt;&gt;Commande spéciale")</f>
        <v>0</v>
      </c>
      <c r="F111" s="15" t="n">
        <f aca="false">SUMIFS(Sorties!$E$2:$E$5000,Sorties!$A$2:$A$5000,$A111,Sorties!$C$2:$C$5000,F$2,Sorties!$F$2:$F$5000,"&lt;&gt;Commande spéciale")</f>
        <v>0</v>
      </c>
      <c r="G111" s="15" t="n">
        <f aca="false">SUMIFS(Sorties!$E$2:$E$5000,Sorties!$A$2:$A$5000,$A111,Sorties!$C$2:$C$5000,G$2,Sorties!$F$2:$F$5000,"&lt;&gt;Commande spéciale")</f>
        <v>0</v>
      </c>
      <c r="H111" s="15" t="n">
        <f aca="false">SUMIFS(Sorties!$E$2:$E$5000,Sorties!$A$2:$A$5000,$A111,Sorties!$C$2:$C$5000,H$2,Sorties!$F$2:$F$5000,"&lt;&gt;Commande spéciale")</f>
        <v>0</v>
      </c>
      <c r="I111" s="15" t="n">
        <f aca="false">SUMIFS(Sorties!$E$2:$E$5000,Sorties!$A$2:$A$5000,$A111,Sorties!$C$2:$C$5000,I$2,Sorties!$F$2:$F$5000,"&lt;&gt;Commande spéciale")</f>
        <v>0</v>
      </c>
      <c r="K111" s="15" t="n">
        <f aca="false">SUMIFS(Sorties!$E$2:$E$5000,Sorties!$A$2:$A$5000,$A111,Sorties!$C$2:$C$5000,K$2)</f>
        <v>11</v>
      </c>
      <c r="L111" s="15" t="n">
        <f aca="false">SUMIFS(Sorties!$E$2:$E$5000,Sorties!$A$2:$A$5000,$A111,Sorties!$C$2:$C$5000,L$2)</f>
        <v>6</v>
      </c>
      <c r="M111" s="15" t="n">
        <f aca="false">SUMIFS(Sorties!$E$2:$E$5000,Sorties!$A$2:$A$5000,$A111,Sorties!$C$2:$C$5000,M$2)</f>
        <v>1</v>
      </c>
      <c r="N111" s="15" t="n">
        <f aca="false">SUMIFS(Sorties!$E$2:$E$5000,Sorties!$A$2:$A$5000,$A111,Sorties!$C$2:$C$5000,N$2)</f>
        <v>0</v>
      </c>
      <c r="O111" s="15" t="n">
        <f aca="false">SUMIFS(Sorties!$E$2:$E$5000,Sorties!$A$2:$A$5000,$A111,Sorties!$C$2:$C$5000,O$2)</f>
        <v>0</v>
      </c>
      <c r="P111" s="15" t="n">
        <f aca="false">SUMIFS(Sorties!$E$2:$E$5000,Sorties!$A$2:$A$5000,$A111,Sorties!$C$2:$C$5000,P$2)</f>
        <v>0</v>
      </c>
      <c r="Q111" s="15" t="n">
        <f aca="false">SUMIFS(Sorties!$E$2:$E$5000,Sorties!$A$2:$A$5000,$A111,Sorties!$C$2:$C$5000,Q$2)</f>
        <v>0</v>
      </c>
      <c r="R111" s="15" t="n">
        <f aca="false">SUMIFS(Sorties!$E$2:$E$5000,Sorties!$A$2:$A$5000,$A111,Sorties!$C$2:$C$5000,R$2)</f>
        <v>0</v>
      </c>
    </row>
    <row r="112" customFormat="false" ht="15" hidden="false" customHeight="false" outlineLevel="0" collapsed="false">
      <c r="A112" s="12" t="n">
        <v>46093</v>
      </c>
      <c r="B112" s="15" t="n">
        <f aca="false">SUMIFS(Sorties!$E$2:$E$5000,Sorties!$A$2:$A$5000,$A112,Sorties!$C$2:$C$5000,B$2,Sorties!$F$2:$F$5000,"&lt;&gt;Commande spéciale")</f>
        <v>8</v>
      </c>
      <c r="C112" s="15" t="n">
        <f aca="false">SUMIFS(Sorties!$E$2:$E$5000,Sorties!$A$2:$A$5000,$A112,Sorties!$C$2:$C$5000,C$2,Sorties!$F$2:$F$5000,"&lt;&gt;Commande spéciale")</f>
        <v>6</v>
      </c>
      <c r="D112" s="15" t="n">
        <f aca="false">SUMIFS(Sorties!$E$2:$E$5000,Sorties!$A$2:$A$5000,$A112,Sorties!$C$2:$C$5000,D$2,Sorties!$F$2:$F$5000,"&lt;&gt;Commande spéciale")</f>
        <v>0</v>
      </c>
      <c r="E112" s="15" t="n">
        <f aca="false">SUMIFS(Sorties!$E$2:$E$5000,Sorties!$A$2:$A$5000,$A112,Sorties!$C$2:$C$5000,E$2,Sorties!$F$2:$F$5000,"&lt;&gt;Commande spéciale")</f>
        <v>2</v>
      </c>
      <c r="F112" s="15" t="n">
        <f aca="false">SUMIFS(Sorties!$E$2:$E$5000,Sorties!$A$2:$A$5000,$A112,Sorties!$C$2:$C$5000,F$2,Sorties!$F$2:$F$5000,"&lt;&gt;Commande spéciale")</f>
        <v>4</v>
      </c>
      <c r="G112" s="15" t="n">
        <f aca="false">SUMIFS(Sorties!$E$2:$E$5000,Sorties!$A$2:$A$5000,$A112,Sorties!$C$2:$C$5000,G$2,Sorties!$F$2:$F$5000,"&lt;&gt;Commande spéciale")</f>
        <v>0</v>
      </c>
      <c r="H112" s="15" t="n">
        <f aca="false">SUMIFS(Sorties!$E$2:$E$5000,Sorties!$A$2:$A$5000,$A112,Sorties!$C$2:$C$5000,H$2,Sorties!$F$2:$F$5000,"&lt;&gt;Commande spéciale")</f>
        <v>0</v>
      </c>
      <c r="I112" s="15" t="n">
        <f aca="false">SUMIFS(Sorties!$E$2:$E$5000,Sorties!$A$2:$A$5000,$A112,Sorties!$C$2:$C$5000,I$2,Sorties!$F$2:$F$5000,"&lt;&gt;Commande spéciale")</f>
        <v>0</v>
      </c>
      <c r="K112" s="15" t="n">
        <f aca="false">SUMIFS(Sorties!$E$2:$E$5000,Sorties!$A$2:$A$5000,$A112,Sorties!$C$2:$C$5000,K$2)</f>
        <v>128</v>
      </c>
      <c r="L112" s="15" t="n">
        <f aca="false">SUMIFS(Sorties!$E$2:$E$5000,Sorties!$A$2:$A$5000,$A112,Sorties!$C$2:$C$5000,L$2)</f>
        <v>6</v>
      </c>
      <c r="M112" s="15" t="n">
        <f aca="false">SUMIFS(Sorties!$E$2:$E$5000,Sorties!$A$2:$A$5000,$A112,Sorties!$C$2:$C$5000,M$2)</f>
        <v>0</v>
      </c>
      <c r="N112" s="15" t="n">
        <f aca="false">SUMIFS(Sorties!$E$2:$E$5000,Sorties!$A$2:$A$5000,$A112,Sorties!$C$2:$C$5000,N$2)</f>
        <v>2</v>
      </c>
      <c r="O112" s="15" t="n">
        <f aca="false">SUMIFS(Sorties!$E$2:$E$5000,Sorties!$A$2:$A$5000,$A112,Sorties!$C$2:$C$5000,O$2)</f>
        <v>4</v>
      </c>
      <c r="P112" s="15" t="n">
        <f aca="false">SUMIFS(Sorties!$E$2:$E$5000,Sorties!$A$2:$A$5000,$A112,Sorties!$C$2:$C$5000,P$2)</f>
        <v>0</v>
      </c>
      <c r="Q112" s="15" t="n">
        <f aca="false">SUMIFS(Sorties!$E$2:$E$5000,Sorties!$A$2:$A$5000,$A112,Sorties!$C$2:$C$5000,Q$2)</f>
        <v>0</v>
      </c>
      <c r="R112" s="15" t="n">
        <f aca="false">SUMIFS(Sorties!$E$2:$E$5000,Sorties!$A$2:$A$5000,$A112,Sorties!$C$2:$C$5000,R$2)</f>
        <v>0</v>
      </c>
    </row>
    <row r="113" customFormat="false" ht="15" hidden="false" customHeight="false" outlineLevel="0" collapsed="false">
      <c r="A113" s="12" t="n">
        <v>46094</v>
      </c>
      <c r="B113" s="15" t="n">
        <f aca="false">SUMIFS(Sorties!$E$2:$E$5000,Sorties!$A$2:$A$5000,$A113,Sorties!$C$2:$C$5000,B$2,Sorties!$F$2:$F$5000,"&lt;&gt;Commande spéciale")</f>
        <v>0</v>
      </c>
      <c r="C113" s="15" t="n">
        <f aca="false">SUMIFS(Sorties!$E$2:$E$5000,Sorties!$A$2:$A$5000,$A113,Sorties!$C$2:$C$5000,C$2,Sorties!$F$2:$F$5000,"&lt;&gt;Commande spéciale")</f>
        <v>2</v>
      </c>
      <c r="D113" s="15" t="n">
        <f aca="false">SUMIFS(Sorties!$E$2:$E$5000,Sorties!$A$2:$A$5000,$A113,Sorties!$C$2:$C$5000,D$2,Sorties!$F$2:$F$5000,"&lt;&gt;Commande spéciale")</f>
        <v>1</v>
      </c>
      <c r="E113" s="15" t="n">
        <f aca="false">SUMIFS(Sorties!$E$2:$E$5000,Sorties!$A$2:$A$5000,$A113,Sorties!$C$2:$C$5000,E$2,Sorties!$F$2:$F$5000,"&lt;&gt;Commande spéciale")</f>
        <v>0</v>
      </c>
      <c r="F113" s="15" t="n">
        <f aca="false">SUMIFS(Sorties!$E$2:$E$5000,Sorties!$A$2:$A$5000,$A113,Sorties!$C$2:$C$5000,F$2,Sorties!$F$2:$F$5000,"&lt;&gt;Commande spéciale")</f>
        <v>0</v>
      </c>
      <c r="G113" s="15" t="n">
        <f aca="false">SUMIFS(Sorties!$E$2:$E$5000,Sorties!$A$2:$A$5000,$A113,Sorties!$C$2:$C$5000,G$2,Sorties!$F$2:$F$5000,"&lt;&gt;Commande spéciale")</f>
        <v>0</v>
      </c>
      <c r="H113" s="15" t="n">
        <f aca="false">SUMIFS(Sorties!$E$2:$E$5000,Sorties!$A$2:$A$5000,$A113,Sorties!$C$2:$C$5000,H$2,Sorties!$F$2:$F$5000,"&lt;&gt;Commande spéciale")</f>
        <v>1</v>
      </c>
      <c r="I113" s="15" t="n">
        <f aca="false">SUMIFS(Sorties!$E$2:$E$5000,Sorties!$A$2:$A$5000,$A113,Sorties!$C$2:$C$5000,I$2,Sorties!$F$2:$F$5000,"&lt;&gt;Commande spéciale")</f>
        <v>0</v>
      </c>
      <c r="K113" s="15" t="n">
        <f aca="false">SUMIFS(Sorties!$E$2:$E$5000,Sorties!$A$2:$A$5000,$A113,Sorties!$C$2:$C$5000,K$2)</f>
        <v>0</v>
      </c>
      <c r="L113" s="15" t="n">
        <f aca="false">SUMIFS(Sorties!$E$2:$E$5000,Sorties!$A$2:$A$5000,$A113,Sorties!$C$2:$C$5000,L$2)</f>
        <v>2</v>
      </c>
      <c r="M113" s="15" t="n">
        <f aca="false">SUMIFS(Sorties!$E$2:$E$5000,Sorties!$A$2:$A$5000,$A113,Sorties!$C$2:$C$5000,M$2)</f>
        <v>1</v>
      </c>
      <c r="N113" s="15" t="n">
        <f aca="false">SUMIFS(Sorties!$E$2:$E$5000,Sorties!$A$2:$A$5000,$A113,Sorties!$C$2:$C$5000,N$2)</f>
        <v>0</v>
      </c>
      <c r="O113" s="15" t="n">
        <f aca="false">SUMIFS(Sorties!$E$2:$E$5000,Sorties!$A$2:$A$5000,$A113,Sorties!$C$2:$C$5000,O$2)</f>
        <v>0</v>
      </c>
      <c r="P113" s="15" t="n">
        <f aca="false">SUMIFS(Sorties!$E$2:$E$5000,Sorties!$A$2:$A$5000,$A113,Sorties!$C$2:$C$5000,P$2)</f>
        <v>0</v>
      </c>
      <c r="Q113" s="15" t="n">
        <f aca="false">SUMIFS(Sorties!$E$2:$E$5000,Sorties!$A$2:$A$5000,$A113,Sorties!$C$2:$C$5000,Q$2)</f>
        <v>1</v>
      </c>
      <c r="R113" s="15" t="n">
        <f aca="false">SUMIFS(Sorties!$E$2:$E$5000,Sorties!$A$2:$A$5000,$A113,Sorties!$C$2:$C$5000,R$2)</f>
        <v>0</v>
      </c>
    </row>
    <row r="114" customFormat="false" ht="15" hidden="false" customHeight="false" outlineLevel="0" collapsed="false">
      <c r="A114" s="12" t="n">
        <v>46097</v>
      </c>
      <c r="B114" s="15" t="n">
        <f aca="false">SUMIFS(Sorties!$E$2:$E$5000,Sorties!$A$2:$A$5000,$A114,Sorties!$C$2:$C$5000,B$2,Sorties!$F$2:$F$5000,"&lt;&gt;Commande spéciale")</f>
        <v>0</v>
      </c>
      <c r="C114" s="15" t="n">
        <f aca="false">SUMIFS(Sorties!$E$2:$E$5000,Sorties!$A$2:$A$5000,$A114,Sorties!$C$2:$C$5000,C$2,Sorties!$F$2:$F$5000,"&lt;&gt;Commande spéciale")</f>
        <v>4</v>
      </c>
      <c r="D114" s="15" t="n">
        <f aca="false">SUMIFS(Sorties!$E$2:$E$5000,Sorties!$A$2:$A$5000,$A114,Sorties!$C$2:$C$5000,D$2,Sorties!$F$2:$F$5000,"&lt;&gt;Commande spéciale")</f>
        <v>1</v>
      </c>
      <c r="E114" s="15" t="n">
        <f aca="false">SUMIFS(Sorties!$E$2:$E$5000,Sorties!$A$2:$A$5000,$A114,Sorties!$C$2:$C$5000,E$2,Sorties!$F$2:$F$5000,"&lt;&gt;Commande spéciale")</f>
        <v>0</v>
      </c>
      <c r="F114" s="15" t="n">
        <f aca="false">SUMIFS(Sorties!$E$2:$E$5000,Sorties!$A$2:$A$5000,$A114,Sorties!$C$2:$C$5000,F$2,Sorties!$F$2:$F$5000,"&lt;&gt;Commande spéciale")</f>
        <v>0</v>
      </c>
      <c r="G114" s="15" t="n">
        <f aca="false">SUMIFS(Sorties!$E$2:$E$5000,Sorties!$A$2:$A$5000,$A114,Sorties!$C$2:$C$5000,G$2,Sorties!$F$2:$F$5000,"&lt;&gt;Commande spéciale")</f>
        <v>0</v>
      </c>
      <c r="H114" s="15" t="n">
        <f aca="false">SUMIFS(Sorties!$E$2:$E$5000,Sorties!$A$2:$A$5000,$A114,Sorties!$C$2:$C$5000,H$2,Sorties!$F$2:$F$5000,"&lt;&gt;Commande spéciale")</f>
        <v>1</v>
      </c>
      <c r="I114" s="15" t="n">
        <f aca="false">SUMIFS(Sorties!$E$2:$E$5000,Sorties!$A$2:$A$5000,$A114,Sorties!$C$2:$C$5000,I$2,Sorties!$F$2:$F$5000,"&lt;&gt;Commande spéciale")</f>
        <v>0</v>
      </c>
      <c r="K114" s="15" t="n">
        <f aca="false">SUMIFS(Sorties!$E$2:$E$5000,Sorties!$A$2:$A$5000,$A114,Sorties!$C$2:$C$5000,K$2)</f>
        <v>0</v>
      </c>
      <c r="L114" s="15" t="n">
        <f aca="false">SUMIFS(Sorties!$E$2:$E$5000,Sorties!$A$2:$A$5000,$A114,Sorties!$C$2:$C$5000,L$2)</f>
        <v>4</v>
      </c>
      <c r="M114" s="15" t="n">
        <f aca="false">SUMIFS(Sorties!$E$2:$E$5000,Sorties!$A$2:$A$5000,$A114,Sorties!$C$2:$C$5000,M$2)</f>
        <v>1</v>
      </c>
      <c r="N114" s="15" t="n">
        <f aca="false">SUMIFS(Sorties!$E$2:$E$5000,Sorties!$A$2:$A$5000,$A114,Sorties!$C$2:$C$5000,N$2)</f>
        <v>0</v>
      </c>
      <c r="O114" s="15" t="n">
        <f aca="false">SUMIFS(Sorties!$E$2:$E$5000,Sorties!$A$2:$A$5000,$A114,Sorties!$C$2:$C$5000,O$2)</f>
        <v>0</v>
      </c>
      <c r="P114" s="15" t="n">
        <f aca="false">SUMIFS(Sorties!$E$2:$E$5000,Sorties!$A$2:$A$5000,$A114,Sorties!$C$2:$C$5000,P$2)</f>
        <v>0</v>
      </c>
      <c r="Q114" s="15" t="n">
        <f aca="false">SUMIFS(Sorties!$E$2:$E$5000,Sorties!$A$2:$A$5000,$A114,Sorties!$C$2:$C$5000,Q$2)</f>
        <v>1</v>
      </c>
      <c r="R114" s="15" t="n">
        <f aca="false">SUMIFS(Sorties!$E$2:$E$5000,Sorties!$A$2:$A$5000,$A114,Sorties!$C$2:$C$5000,R$2)</f>
        <v>0</v>
      </c>
    </row>
    <row r="115" customFormat="false" ht="15" hidden="false" customHeight="false" outlineLevel="0" collapsed="false">
      <c r="A115" s="12" t="n">
        <v>46098</v>
      </c>
      <c r="B115" s="15" t="n">
        <f aca="false">SUMIFS(Sorties!$E$2:$E$5000,Sorties!$A$2:$A$5000,$A115,Sorties!$C$2:$C$5000,B$2,Sorties!$F$2:$F$5000,"&lt;&gt;Commande spéciale")</f>
        <v>2</v>
      </c>
      <c r="C115" s="15" t="n">
        <f aca="false">SUMIFS(Sorties!$E$2:$E$5000,Sorties!$A$2:$A$5000,$A115,Sorties!$C$2:$C$5000,C$2,Sorties!$F$2:$F$5000,"&lt;&gt;Commande spéciale")</f>
        <v>7</v>
      </c>
      <c r="D115" s="15" t="n">
        <f aca="false">SUMIFS(Sorties!$E$2:$E$5000,Sorties!$A$2:$A$5000,$A115,Sorties!$C$2:$C$5000,D$2,Sorties!$F$2:$F$5000,"&lt;&gt;Commande spéciale")</f>
        <v>3</v>
      </c>
      <c r="E115" s="15" t="n">
        <f aca="false">SUMIFS(Sorties!$E$2:$E$5000,Sorties!$A$2:$A$5000,$A115,Sorties!$C$2:$C$5000,E$2,Sorties!$F$2:$F$5000,"&lt;&gt;Commande spéciale")</f>
        <v>0</v>
      </c>
      <c r="F115" s="15" t="n">
        <f aca="false">SUMIFS(Sorties!$E$2:$E$5000,Sorties!$A$2:$A$5000,$A115,Sorties!$C$2:$C$5000,F$2,Sorties!$F$2:$F$5000,"&lt;&gt;Commande spéciale")</f>
        <v>0</v>
      </c>
      <c r="G115" s="15" t="n">
        <f aca="false">SUMIFS(Sorties!$E$2:$E$5000,Sorties!$A$2:$A$5000,$A115,Sorties!$C$2:$C$5000,G$2,Sorties!$F$2:$F$5000,"&lt;&gt;Commande spéciale")</f>
        <v>0</v>
      </c>
      <c r="H115" s="15" t="n">
        <f aca="false">SUMIFS(Sorties!$E$2:$E$5000,Sorties!$A$2:$A$5000,$A115,Sorties!$C$2:$C$5000,H$2,Sorties!$F$2:$F$5000,"&lt;&gt;Commande spéciale")</f>
        <v>0</v>
      </c>
      <c r="I115" s="15" t="n">
        <f aca="false">SUMIFS(Sorties!$E$2:$E$5000,Sorties!$A$2:$A$5000,$A115,Sorties!$C$2:$C$5000,I$2,Sorties!$F$2:$F$5000,"&lt;&gt;Commande spéciale")</f>
        <v>0</v>
      </c>
      <c r="K115" s="15" t="n">
        <f aca="false">SUMIFS(Sorties!$E$2:$E$5000,Sorties!$A$2:$A$5000,$A115,Sorties!$C$2:$C$5000,K$2)</f>
        <v>2</v>
      </c>
      <c r="L115" s="15" t="n">
        <f aca="false">SUMIFS(Sorties!$E$2:$E$5000,Sorties!$A$2:$A$5000,$A115,Sorties!$C$2:$C$5000,L$2)</f>
        <v>7</v>
      </c>
      <c r="M115" s="15" t="n">
        <f aca="false">SUMIFS(Sorties!$E$2:$E$5000,Sorties!$A$2:$A$5000,$A115,Sorties!$C$2:$C$5000,M$2)</f>
        <v>3</v>
      </c>
      <c r="N115" s="15" t="n">
        <f aca="false">SUMIFS(Sorties!$E$2:$E$5000,Sorties!$A$2:$A$5000,$A115,Sorties!$C$2:$C$5000,N$2)</f>
        <v>0</v>
      </c>
      <c r="O115" s="15" t="n">
        <f aca="false">SUMIFS(Sorties!$E$2:$E$5000,Sorties!$A$2:$A$5000,$A115,Sorties!$C$2:$C$5000,O$2)</f>
        <v>0</v>
      </c>
      <c r="P115" s="15" t="n">
        <f aca="false">SUMIFS(Sorties!$E$2:$E$5000,Sorties!$A$2:$A$5000,$A115,Sorties!$C$2:$C$5000,P$2)</f>
        <v>0</v>
      </c>
      <c r="Q115" s="15" t="n">
        <f aca="false">SUMIFS(Sorties!$E$2:$E$5000,Sorties!$A$2:$A$5000,$A115,Sorties!$C$2:$C$5000,Q$2)</f>
        <v>0</v>
      </c>
      <c r="R115" s="15" t="n">
        <f aca="false">SUMIFS(Sorties!$E$2:$E$5000,Sorties!$A$2:$A$5000,$A115,Sorties!$C$2:$C$5000,R$2)</f>
        <v>0</v>
      </c>
    </row>
    <row r="116" customFormat="false" ht="15" hidden="false" customHeight="false" outlineLevel="0" collapsed="false">
      <c r="A116" s="12" t="n">
        <v>46099</v>
      </c>
      <c r="B116" s="15" t="n">
        <f aca="false">SUMIFS(Sorties!$E$2:$E$5000,Sorties!$A$2:$A$5000,$A116,Sorties!$C$2:$C$5000,B$2,Sorties!$F$2:$F$5000,"&lt;&gt;Commande spéciale")</f>
        <v>9</v>
      </c>
      <c r="C116" s="15" t="n">
        <f aca="false">SUMIFS(Sorties!$E$2:$E$5000,Sorties!$A$2:$A$5000,$A116,Sorties!$C$2:$C$5000,C$2,Sorties!$F$2:$F$5000,"&lt;&gt;Commande spéciale")</f>
        <v>5</v>
      </c>
      <c r="D116" s="15" t="n">
        <f aca="false">SUMIFS(Sorties!$E$2:$E$5000,Sorties!$A$2:$A$5000,$A116,Sorties!$C$2:$C$5000,D$2,Sorties!$F$2:$F$5000,"&lt;&gt;Commande spéciale")</f>
        <v>1</v>
      </c>
      <c r="E116" s="15" t="n">
        <f aca="false">SUMIFS(Sorties!$E$2:$E$5000,Sorties!$A$2:$A$5000,$A116,Sorties!$C$2:$C$5000,E$2,Sorties!$F$2:$F$5000,"&lt;&gt;Commande spéciale")</f>
        <v>0</v>
      </c>
      <c r="F116" s="15" t="n">
        <f aca="false">SUMIFS(Sorties!$E$2:$E$5000,Sorties!$A$2:$A$5000,$A116,Sorties!$C$2:$C$5000,F$2,Sorties!$F$2:$F$5000,"&lt;&gt;Commande spéciale")</f>
        <v>0</v>
      </c>
      <c r="G116" s="15" t="n">
        <f aca="false">SUMIFS(Sorties!$E$2:$E$5000,Sorties!$A$2:$A$5000,$A116,Sorties!$C$2:$C$5000,G$2,Sorties!$F$2:$F$5000,"&lt;&gt;Commande spéciale")</f>
        <v>0</v>
      </c>
      <c r="H116" s="15" t="n">
        <f aca="false">SUMIFS(Sorties!$E$2:$E$5000,Sorties!$A$2:$A$5000,$A116,Sorties!$C$2:$C$5000,H$2,Sorties!$F$2:$F$5000,"&lt;&gt;Commande spéciale")</f>
        <v>0</v>
      </c>
      <c r="I116" s="15" t="n">
        <f aca="false">SUMIFS(Sorties!$E$2:$E$5000,Sorties!$A$2:$A$5000,$A116,Sorties!$C$2:$C$5000,I$2,Sorties!$F$2:$F$5000,"&lt;&gt;Commande spéciale")</f>
        <v>0</v>
      </c>
      <c r="K116" s="15" t="n">
        <f aca="false">SUMIFS(Sorties!$E$2:$E$5000,Sorties!$A$2:$A$5000,$A116,Sorties!$C$2:$C$5000,K$2)</f>
        <v>9</v>
      </c>
      <c r="L116" s="15" t="n">
        <f aca="false">SUMIFS(Sorties!$E$2:$E$5000,Sorties!$A$2:$A$5000,$A116,Sorties!$C$2:$C$5000,L$2)</f>
        <v>5</v>
      </c>
      <c r="M116" s="15" t="n">
        <f aca="false">SUMIFS(Sorties!$E$2:$E$5000,Sorties!$A$2:$A$5000,$A116,Sorties!$C$2:$C$5000,M$2)</f>
        <v>1</v>
      </c>
      <c r="N116" s="15" t="n">
        <f aca="false">SUMIFS(Sorties!$E$2:$E$5000,Sorties!$A$2:$A$5000,$A116,Sorties!$C$2:$C$5000,N$2)</f>
        <v>0</v>
      </c>
      <c r="O116" s="15" t="n">
        <f aca="false">SUMIFS(Sorties!$E$2:$E$5000,Sorties!$A$2:$A$5000,$A116,Sorties!$C$2:$C$5000,O$2)</f>
        <v>0</v>
      </c>
      <c r="P116" s="15" t="n">
        <f aca="false">SUMIFS(Sorties!$E$2:$E$5000,Sorties!$A$2:$A$5000,$A116,Sorties!$C$2:$C$5000,P$2)</f>
        <v>0</v>
      </c>
      <c r="Q116" s="15" t="n">
        <f aca="false">SUMIFS(Sorties!$E$2:$E$5000,Sorties!$A$2:$A$5000,$A116,Sorties!$C$2:$C$5000,Q$2)</f>
        <v>0</v>
      </c>
      <c r="R116" s="15" t="n">
        <f aca="false">SUMIFS(Sorties!$E$2:$E$5000,Sorties!$A$2:$A$5000,$A116,Sorties!$C$2:$C$5000,R$2)</f>
        <v>0</v>
      </c>
    </row>
    <row r="117" customFormat="false" ht="15" hidden="false" customHeight="false" outlineLevel="0" collapsed="false">
      <c r="A117" s="12" t="n">
        <v>46100</v>
      </c>
      <c r="B117" s="15" t="n">
        <f aca="false">SUMIFS(Sorties!$E$2:$E$5000,Sorties!$A$2:$A$5000,$A117,Sorties!$C$2:$C$5000,B$2,Sorties!$F$2:$F$5000,"&lt;&gt;Commande spéciale")</f>
        <v>0</v>
      </c>
      <c r="C117" s="15" t="n">
        <f aca="false">SUMIFS(Sorties!$E$2:$E$5000,Sorties!$A$2:$A$5000,$A117,Sorties!$C$2:$C$5000,C$2,Sorties!$F$2:$F$5000,"&lt;&gt;Commande spéciale")</f>
        <v>3</v>
      </c>
      <c r="D117" s="15" t="n">
        <f aca="false">SUMIFS(Sorties!$E$2:$E$5000,Sorties!$A$2:$A$5000,$A117,Sorties!$C$2:$C$5000,D$2,Sorties!$F$2:$F$5000,"&lt;&gt;Commande spéciale")</f>
        <v>0</v>
      </c>
      <c r="E117" s="15" t="n">
        <f aca="false">SUMIFS(Sorties!$E$2:$E$5000,Sorties!$A$2:$A$5000,$A117,Sorties!$C$2:$C$5000,E$2,Sorties!$F$2:$F$5000,"&lt;&gt;Commande spéciale")</f>
        <v>0</v>
      </c>
      <c r="F117" s="15" t="n">
        <f aca="false">SUMIFS(Sorties!$E$2:$E$5000,Sorties!$A$2:$A$5000,$A117,Sorties!$C$2:$C$5000,F$2,Sorties!$F$2:$F$5000,"&lt;&gt;Commande spéciale")</f>
        <v>0</v>
      </c>
      <c r="G117" s="15" t="n">
        <f aca="false">SUMIFS(Sorties!$E$2:$E$5000,Sorties!$A$2:$A$5000,$A117,Sorties!$C$2:$C$5000,G$2,Sorties!$F$2:$F$5000,"&lt;&gt;Commande spéciale")</f>
        <v>0</v>
      </c>
      <c r="H117" s="15" t="n">
        <f aca="false">SUMIFS(Sorties!$E$2:$E$5000,Sorties!$A$2:$A$5000,$A117,Sorties!$C$2:$C$5000,H$2,Sorties!$F$2:$F$5000,"&lt;&gt;Commande spéciale")</f>
        <v>0</v>
      </c>
      <c r="I117" s="15" t="n">
        <f aca="false">SUMIFS(Sorties!$E$2:$E$5000,Sorties!$A$2:$A$5000,$A117,Sorties!$C$2:$C$5000,I$2,Sorties!$F$2:$F$5000,"&lt;&gt;Commande spéciale")</f>
        <v>0</v>
      </c>
      <c r="K117" s="15" t="n">
        <f aca="false">SUMIFS(Sorties!$E$2:$E$5000,Sorties!$A$2:$A$5000,$A117,Sorties!$C$2:$C$5000,K$2)</f>
        <v>0</v>
      </c>
      <c r="L117" s="15" t="n">
        <f aca="false">SUMIFS(Sorties!$E$2:$E$5000,Sorties!$A$2:$A$5000,$A117,Sorties!$C$2:$C$5000,L$2)</f>
        <v>3</v>
      </c>
      <c r="M117" s="15" t="n">
        <f aca="false">SUMIFS(Sorties!$E$2:$E$5000,Sorties!$A$2:$A$5000,$A117,Sorties!$C$2:$C$5000,M$2)</f>
        <v>0</v>
      </c>
      <c r="N117" s="15" t="n">
        <f aca="false">SUMIFS(Sorties!$E$2:$E$5000,Sorties!$A$2:$A$5000,$A117,Sorties!$C$2:$C$5000,N$2)</f>
        <v>0</v>
      </c>
      <c r="O117" s="15" t="n">
        <f aca="false">SUMIFS(Sorties!$E$2:$E$5000,Sorties!$A$2:$A$5000,$A117,Sorties!$C$2:$C$5000,O$2)</f>
        <v>0</v>
      </c>
      <c r="P117" s="15" t="n">
        <f aca="false">SUMIFS(Sorties!$E$2:$E$5000,Sorties!$A$2:$A$5000,$A117,Sorties!$C$2:$C$5000,P$2)</f>
        <v>0</v>
      </c>
      <c r="Q117" s="15" t="n">
        <f aca="false">SUMIFS(Sorties!$E$2:$E$5000,Sorties!$A$2:$A$5000,$A117,Sorties!$C$2:$C$5000,Q$2)</f>
        <v>0</v>
      </c>
      <c r="R117" s="15" t="n">
        <f aca="false">SUMIFS(Sorties!$E$2:$E$5000,Sorties!$A$2:$A$5000,$A117,Sorties!$C$2:$C$5000,R$2)</f>
        <v>0</v>
      </c>
    </row>
    <row r="118" customFormat="false" ht="15" hidden="false" customHeight="false" outlineLevel="0" collapsed="false">
      <c r="A118" s="12" t="n">
        <v>46101</v>
      </c>
      <c r="B118" s="15" t="n">
        <f aca="false">SUMIFS(Sorties!$E$2:$E$5000,Sorties!$A$2:$A$5000,$A118,Sorties!$C$2:$C$5000,B$2,Sorties!$F$2:$F$5000,"&lt;&gt;Commande spéciale")</f>
        <v>7</v>
      </c>
      <c r="C118" s="15" t="n">
        <f aca="false">SUMIFS(Sorties!$E$2:$E$5000,Sorties!$A$2:$A$5000,$A118,Sorties!$C$2:$C$5000,C$2,Sorties!$F$2:$F$5000,"&lt;&gt;Commande spéciale")</f>
        <v>5</v>
      </c>
      <c r="D118" s="15" t="n">
        <f aca="false">SUMIFS(Sorties!$E$2:$E$5000,Sorties!$A$2:$A$5000,$A118,Sorties!$C$2:$C$5000,D$2,Sorties!$F$2:$F$5000,"&lt;&gt;Commande spéciale")</f>
        <v>5</v>
      </c>
      <c r="E118" s="15" t="n">
        <f aca="false">SUMIFS(Sorties!$E$2:$E$5000,Sorties!$A$2:$A$5000,$A118,Sorties!$C$2:$C$5000,E$2,Sorties!$F$2:$F$5000,"&lt;&gt;Commande spéciale")</f>
        <v>0</v>
      </c>
      <c r="F118" s="15" t="n">
        <f aca="false">SUMIFS(Sorties!$E$2:$E$5000,Sorties!$A$2:$A$5000,$A118,Sorties!$C$2:$C$5000,F$2,Sorties!$F$2:$F$5000,"&lt;&gt;Commande spéciale")</f>
        <v>4</v>
      </c>
      <c r="G118" s="15" t="n">
        <f aca="false">SUMIFS(Sorties!$E$2:$E$5000,Sorties!$A$2:$A$5000,$A118,Sorties!$C$2:$C$5000,G$2,Sorties!$F$2:$F$5000,"&lt;&gt;Commande spéciale")</f>
        <v>0</v>
      </c>
      <c r="H118" s="15" t="n">
        <f aca="false">SUMIFS(Sorties!$E$2:$E$5000,Sorties!$A$2:$A$5000,$A118,Sorties!$C$2:$C$5000,H$2,Sorties!$F$2:$F$5000,"&lt;&gt;Commande spéciale")</f>
        <v>0</v>
      </c>
      <c r="I118" s="15" t="n">
        <f aca="false">SUMIFS(Sorties!$E$2:$E$5000,Sorties!$A$2:$A$5000,$A118,Sorties!$C$2:$C$5000,I$2,Sorties!$F$2:$F$5000,"&lt;&gt;Commande spéciale")</f>
        <v>0</v>
      </c>
      <c r="K118" s="15" t="n">
        <f aca="false">SUMIFS(Sorties!$E$2:$E$5000,Sorties!$A$2:$A$5000,$A118,Sorties!$C$2:$C$5000,K$2)</f>
        <v>7</v>
      </c>
      <c r="L118" s="15" t="n">
        <f aca="false">SUMIFS(Sorties!$E$2:$E$5000,Sorties!$A$2:$A$5000,$A118,Sorties!$C$2:$C$5000,L$2)</f>
        <v>5</v>
      </c>
      <c r="M118" s="15" t="n">
        <f aca="false">SUMIFS(Sorties!$E$2:$E$5000,Sorties!$A$2:$A$5000,$A118,Sorties!$C$2:$C$5000,M$2)</f>
        <v>5</v>
      </c>
      <c r="N118" s="15" t="n">
        <f aca="false">SUMIFS(Sorties!$E$2:$E$5000,Sorties!$A$2:$A$5000,$A118,Sorties!$C$2:$C$5000,N$2)</f>
        <v>0</v>
      </c>
      <c r="O118" s="15" t="n">
        <f aca="false">SUMIFS(Sorties!$E$2:$E$5000,Sorties!$A$2:$A$5000,$A118,Sorties!$C$2:$C$5000,O$2)</f>
        <v>4</v>
      </c>
      <c r="P118" s="15" t="n">
        <f aca="false">SUMIFS(Sorties!$E$2:$E$5000,Sorties!$A$2:$A$5000,$A118,Sorties!$C$2:$C$5000,P$2)</f>
        <v>0</v>
      </c>
      <c r="Q118" s="15" t="n">
        <f aca="false">SUMIFS(Sorties!$E$2:$E$5000,Sorties!$A$2:$A$5000,$A118,Sorties!$C$2:$C$5000,Q$2)</f>
        <v>0</v>
      </c>
      <c r="R118" s="15" t="n">
        <f aca="false">SUMIFS(Sorties!$E$2:$E$5000,Sorties!$A$2:$A$5000,$A118,Sorties!$C$2:$C$5000,R$2)</f>
        <v>0</v>
      </c>
    </row>
    <row r="119" customFormat="false" ht="15" hidden="false" customHeight="false" outlineLevel="0" collapsed="false">
      <c r="A119" s="12" t="n">
        <v>46104</v>
      </c>
      <c r="B119" s="15" t="n">
        <f aca="false">SUMIFS(Sorties!$E$2:$E$5000,Sorties!$A$2:$A$5000,$A119,Sorties!$C$2:$C$5000,B$2,Sorties!$F$2:$F$5000,"&lt;&gt;Commande spéciale")</f>
        <v>3</v>
      </c>
      <c r="C119" s="15" t="n">
        <f aca="false">SUMIFS(Sorties!$E$2:$E$5000,Sorties!$A$2:$A$5000,$A119,Sorties!$C$2:$C$5000,C$2,Sorties!$F$2:$F$5000,"&lt;&gt;Commande spéciale")</f>
        <v>0</v>
      </c>
      <c r="D119" s="15" t="n">
        <f aca="false">SUMIFS(Sorties!$E$2:$E$5000,Sorties!$A$2:$A$5000,$A119,Sorties!$C$2:$C$5000,D$2,Sorties!$F$2:$F$5000,"&lt;&gt;Commande spéciale")</f>
        <v>3</v>
      </c>
      <c r="E119" s="15" t="n">
        <f aca="false">SUMIFS(Sorties!$E$2:$E$5000,Sorties!$A$2:$A$5000,$A119,Sorties!$C$2:$C$5000,E$2,Sorties!$F$2:$F$5000,"&lt;&gt;Commande spéciale")</f>
        <v>0</v>
      </c>
      <c r="F119" s="15" t="n">
        <f aca="false">SUMIFS(Sorties!$E$2:$E$5000,Sorties!$A$2:$A$5000,$A119,Sorties!$C$2:$C$5000,F$2,Sorties!$F$2:$F$5000,"&lt;&gt;Commande spéciale")</f>
        <v>0</v>
      </c>
      <c r="G119" s="15" t="n">
        <f aca="false">SUMIFS(Sorties!$E$2:$E$5000,Sorties!$A$2:$A$5000,$A119,Sorties!$C$2:$C$5000,G$2,Sorties!$F$2:$F$5000,"&lt;&gt;Commande spéciale")</f>
        <v>1</v>
      </c>
      <c r="H119" s="15" t="n">
        <f aca="false">SUMIFS(Sorties!$E$2:$E$5000,Sorties!$A$2:$A$5000,$A119,Sorties!$C$2:$C$5000,H$2,Sorties!$F$2:$F$5000,"&lt;&gt;Commande spéciale")</f>
        <v>0</v>
      </c>
      <c r="I119" s="15" t="n">
        <f aca="false">SUMIFS(Sorties!$E$2:$E$5000,Sorties!$A$2:$A$5000,$A119,Sorties!$C$2:$C$5000,I$2,Sorties!$F$2:$F$5000,"&lt;&gt;Commande spéciale")</f>
        <v>0</v>
      </c>
      <c r="K119" s="15" t="n">
        <f aca="false">SUMIFS(Sorties!$E$2:$E$5000,Sorties!$A$2:$A$5000,$A119,Sorties!$C$2:$C$5000,K$2)</f>
        <v>3</v>
      </c>
      <c r="L119" s="15" t="n">
        <f aca="false">SUMIFS(Sorties!$E$2:$E$5000,Sorties!$A$2:$A$5000,$A119,Sorties!$C$2:$C$5000,L$2)</f>
        <v>0</v>
      </c>
      <c r="M119" s="15" t="n">
        <f aca="false">SUMIFS(Sorties!$E$2:$E$5000,Sorties!$A$2:$A$5000,$A119,Sorties!$C$2:$C$5000,M$2)</f>
        <v>3</v>
      </c>
      <c r="N119" s="15" t="n">
        <f aca="false">SUMIFS(Sorties!$E$2:$E$5000,Sorties!$A$2:$A$5000,$A119,Sorties!$C$2:$C$5000,N$2)</f>
        <v>0</v>
      </c>
      <c r="O119" s="15" t="n">
        <f aca="false">SUMIFS(Sorties!$E$2:$E$5000,Sorties!$A$2:$A$5000,$A119,Sorties!$C$2:$C$5000,O$2)</f>
        <v>0</v>
      </c>
      <c r="P119" s="15" t="n">
        <f aca="false">SUMIFS(Sorties!$E$2:$E$5000,Sorties!$A$2:$A$5000,$A119,Sorties!$C$2:$C$5000,P$2)</f>
        <v>1</v>
      </c>
      <c r="Q119" s="15" t="n">
        <f aca="false">SUMIFS(Sorties!$E$2:$E$5000,Sorties!$A$2:$A$5000,$A119,Sorties!$C$2:$C$5000,Q$2)</f>
        <v>0</v>
      </c>
      <c r="R119" s="15" t="n">
        <f aca="false">SUMIFS(Sorties!$E$2:$E$5000,Sorties!$A$2:$A$5000,$A119,Sorties!$C$2:$C$5000,R$2)</f>
        <v>0</v>
      </c>
    </row>
    <row r="120" customFormat="false" ht="15" hidden="false" customHeight="false" outlineLevel="0" collapsed="false">
      <c r="A120" s="12" t="n">
        <v>46105</v>
      </c>
      <c r="B120" s="15" t="n">
        <f aca="false">SUMIFS(Sorties!$E$2:$E$5000,Sorties!$A$2:$A$5000,$A120,Sorties!$C$2:$C$5000,B$2,Sorties!$F$2:$F$5000,"&lt;&gt;Commande spéciale")</f>
        <v>12</v>
      </c>
      <c r="C120" s="15" t="n">
        <f aca="false">SUMIFS(Sorties!$E$2:$E$5000,Sorties!$A$2:$A$5000,$A120,Sorties!$C$2:$C$5000,C$2,Sorties!$F$2:$F$5000,"&lt;&gt;Commande spéciale")</f>
        <v>5</v>
      </c>
      <c r="D120" s="15" t="n">
        <f aca="false">SUMIFS(Sorties!$E$2:$E$5000,Sorties!$A$2:$A$5000,$A120,Sorties!$C$2:$C$5000,D$2,Sorties!$F$2:$F$5000,"&lt;&gt;Commande spéciale")</f>
        <v>0</v>
      </c>
      <c r="E120" s="15" t="n">
        <f aca="false">SUMIFS(Sorties!$E$2:$E$5000,Sorties!$A$2:$A$5000,$A120,Sorties!$C$2:$C$5000,E$2,Sorties!$F$2:$F$5000,"&lt;&gt;Commande spéciale")</f>
        <v>1</v>
      </c>
      <c r="F120" s="15" t="n">
        <f aca="false">SUMIFS(Sorties!$E$2:$E$5000,Sorties!$A$2:$A$5000,$A120,Sorties!$C$2:$C$5000,F$2,Sorties!$F$2:$F$5000,"&lt;&gt;Commande spéciale")</f>
        <v>6</v>
      </c>
      <c r="G120" s="15" t="n">
        <f aca="false">SUMIFS(Sorties!$E$2:$E$5000,Sorties!$A$2:$A$5000,$A120,Sorties!$C$2:$C$5000,G$2,Sorties!$F$2:$F$5000,"&lt;&gt;Commande spéciale")</f>
        <v>3</v>
      </c>
      <c r="H120" s="15" t="n">
        <f aca="false">SUMIFS(Sorties!$E$2:$E$5000,Sorties!$A$2:$A$5000,$A120,Sorties!$C$2:$C$5000,H$2,Sorties!$F$2:$F$5000,"&lt;&gt;Commande spéciale")</f>
        <v>0</v>
      </c>
      <c r="I120" s="15" t="n">
        <f aca="false">SUMIFS(Sorties!$E$2:$E$5000,Sorties!$A$2:$A$5000,$A120,Sorties!$C$2:$C$5000,I$2,Sorties!$F$2:$F$5000,"&lt;&gt;Commande spéciale")</f>
        <v>0</v>
      </c>
      <c r="K120" s="15" t="n">
        <f aca="false">SUMIFS(Sorties!$E$2:$E$5000,Sorties!$A$2:$A$5000,$A120,Sorties!$C$2:$C$5000,K$2)</f>
        <v>12</v>
      </c>
      <c r="L120" s="15" t="n">
        <f aca="false">SUMIFS(Sorties!$E$2:$E$5000,Sorties!$A$2:$A$5000,$A120,Sorties!$C$2:$C$5000,L$2)</f>
        <v>5</v>
      </c>
      <c r="M120" s="15" t="n">
        <f aca="false">SUMIFS(Sorties!$E$2:$E$5000,Sorties!$A$2:$A$5000,$A120,Sorties!$C$2:$C$5000,M$2)</f>
        <v>0</v>
      </c>
      <c r="N120" s="15" t="n">
        <f aca="false">SUMIFS(Sorties!$E$2:$E$5000,Sorties!$A$2:$A$5000,$A120,Sorties!$C$2:$C$5000,N$2)</f>
        <v>1</v>
      </c>
      <c r="O120" s="15" t="n">
        <f aca="false">SUMIFS(Sorties!$E$2:$E$5000,Sorties!$A$2:$A$5000,$A120,Sorties!$C$2:$C$5000,O$2)</f>
        <v>6</v>
      </c>
      <c r="P120" s="15" t="n">
        <f aca="false">SUMIFS(Sorties!$E$2:$E$5000,Sorties!$A$2:$A$5000,$A120,Sorties!$C$2:$C$5000,P$2)</f>
        <v>3</v>
      </c>
      <c r="Q120" s="15" t="n">
        <f aca="false">SUMIFS(Sorties!$E$2:$E$5000,Sorties!$A$2:$A$5000,$A120,Sorties!$C$2:$C$5000,Q$2)</f>
        <v>0</v>
      </c>
      <c r="R120" s="15" t="n">
        <f aca="false">SUMIFS(Sorties!$E$2:$E$5000,Sorties!$A$2:$A$5000,$A120,Sorties!$C$2:$C$5000,R$2)</f>
        <v>0</v>
      </c>
    </row>
    <row r="121" customFormat="false" ht="15" hidden="false" customHeight="false" outlineLevel="0" collapsed="false">
      <c r="A121" s="12" t="n">
        <v>46106</v>
      </c>
      <c r="B121" s="15" t="n">
        <f aca="false">SUMIFS(Sorties!$E$2:$E$5000,Sorties!$A$2:$A$5000,$A121,Sorties!$C$2:$C$5000,B$2,Sorties!$F$2:$F$5000,"&lt;&gt;Commande spéciale")</f>
        <v>2</v>
      </c>
      <c r="C121" s="15" t="n">
        <f aca="false">SUMIFS(Sorties!$E$2:$E$5000,Sorties!$A$2:$A$5000,$A121,Sorties!$C$2:$C$5000,C$2,Sorties!$F$2:$F$5000,"&lt;&gt;Commande spéciale")</f>
        <v>12</v>
      </c>
      <c r="D121" s="15" t="n">
        <f aca="false">SUMIFS(Sorties!$E$2:$E$5000,Sorties!$A$2:$A$5000,$A121,Sorties!$C$2:$C$5000,D$2,Sorties!$F$2:$F$5000,"&lt;&gt;Commande spéciale")</f>
        <v>2</v>
      </c>
      <c r="E121" s="15" t="n">
        <f aca="false">SUMIFS(Sorties!$E$2:$E$5000,Sorties!$A$2:$A$5000,$A121,Sorties!$C$2:$C$5000,E$2,Sorties!$F$2:$F$5000,"&lt;&gt;Commande spéciale")</f>
        <v>2</v>
      </c>
      <c r="F121" s="15" t="n">
        <f aca="false">SUMIFS(Sorties!$E$2:$E$5000,Sorties!$A$2:$A$5000,$A121,Sorties!$C$2:$C$5000,F$2,Sorties!$F$2:$F$5000,"&lt;&gt;Commande spéciale")</f>
        <v>0</v>
      </c>
      <c r="G121" s="15" t="n">
        <f aca="false">SUMIFS(Sorties!$E$2:$E$5000,Sorties!$A$2:$A$5000,$A121,Sorties!$C$2:$C$5000,G$2,Sorties!$F$2:$F$5000,"&lt;&gt;Commande spéciale")</f>
        <v>0</v>
      </c>
      <c r="H121" s="15" t="n">
        <f aca="false">SUMIFS(Sorties!$E$2:$E$5000,Sorties!$A$2:$A$5000,$A121,Sorties!$C$2:$C$5000,H$2,Sorties!$F$2:$F$5000,"&lt;&gt;Commande spéciale")</f>
        <v>2</v>
      </c>
      <c r="I121" s="15" t="n">
        <f aca="false">SUMIFS(Sorties!$E$2:$E$5000,Sorties!$A$2:$A$5000,$A121,Sorties!$C$2:$C$5000,I$2,Sorties!$F$2:$F$5000,"&lt;&gt;Commande spéciale")</f>
        <v>0</v>
      </c>
      <c r="K121" s="15" t="n">
        <f aca="false">SUMIFS(Sorties!$E$2:$E$5000,Sorties!$A$2:$A$5000,$A121,Sorties!$C$2:$C$5000,K$2)</f>
        <v>2</v>
      </c>
      <c r="L121" s="15" t="n">
        <f aca="false">SUMIFS(Sorties!$E$2:$E$5000,Sorties!$A$2:$A$5000,$A121,Sorties!$C$2:$C$5000,L$2)</f>
        <v>12</v>
      </c>
      <c r="M121" s="15" t="n">
        <f aca="false">SUMIFS(Sorties!$E$2:$E$5000,Sorties!$A$2:$A$5000,$A121,Sorties!$C$2:$C$5000,M$2)</f>
        <v>2</v>
      </c>
      <c r="N121" s="15" t="n">
        <f aca="false">SUMIFS(Sorties!$E$2:$E$5000,Sorties!$A$2:$A$5000,$A121,Sorties!$C$2:$C$5000,N$2)</f>
        <v>2</v>
      </c>
      <c r="O121" s="15" t="n">
        <f aca="false">SUMIFS(Sorties!$E$2:$E$5000,Sorties!$A$2:$A$5000,$A121,Sorties!$C$2:$C$5000,O$2)</f>
        <v>0</v>
      </c>
      <c r="P121" s="15" t="n">
        <f aca="false">SUMIFS(Sorties!$E$2:$E$5000,Sorties!$A$2:$A$5000,$A121,Sorties!$C$2:$C$5000,P$2)</f>
        <v>0</v>
      </c>
      <c r="Q121" s="15" t="n">
        <f aca="false">SUMIFS(Sorties!$E$2:$E$5000,Sorties!$A$2:$A$5000,$A121,Sorties!$C$2:$C$5000,Q$2)</f>
        <v>2</v>
      </c>
      <c r="R121" s="15" t="n">
        <f aca="false">SUMIFS(Sorties!$E$2:$E$5000,Sorties!$A$2:$A$5000,$A121,Sorties!$C$2:$C$5000,R$2)</f>
        <v>0</v>
      </c>
    </row>
    <row r="122" customFormat="false" ht="15" hidden="false" customHeight="false" outlineLevel="0" collapsed="false">
      <c r="A122" s="12" t="n">
        <v>46107</v>
      </c>
      <c r="B122" s="15" t="n">
        <f aca="false">SUMIFS(Sorties!$E$2:$E$5000,Sorties!$A$2:$A$5000,$A122,Sorties!$C$2:$C$5000,B$2,Sorties!$F$2:$F$5000,"&lt;&gt;Commande spéciale")</f>
        <v>0</v>
      </c>
      <c r="C122" s="15" t="n">
        <f aca="false">SUMIFS(Sorties!$E$2:$E$5000,Sorties!$A$2:$A$5000,$A122,Sorties!$C$2:$C$5000,C$2,Sorties!$F$2:$F$5000,"&lt;&gt;Commande spéciale")</f>
        <v>5</v>
      </c>
      <c r="D122" s="15" t="n">
        <f aca="false">SUMIFS(Sorties!$E$2:$E$5000,Sorties!$A$2:$A$5000,$A122,Sorties!$C$2:$C$5000,D$2,Sorties!$F$2:$F$5000,"&lt;&gt;Commande spéciale")</f>
        <v>3</v>
      </c>
      <c r="E122" s="15" t="n">
        <f aca="false">SUMIFS(Sorties!$E$2:$E$5000,Sorties!$A$2:$A$5000,$A122,Sorties!$C$2:$C$5000,E$2,Sorties!$F$2:$F$5000,"&lt;&gt;Commande spéciale")</f>
        <v>0</v>
      </c>
      <c r="F122" s="15" t="n">
        <f aca="false">SUMIFS(Sorties!$E$2:$E$5000,Sorties!$A$2:$A$5000,$A122,Sorties!$C$2:$C$5000,F$2,Sorties!$F$2:$F$5000,"&lt;&gt;Commande spéciale")</f>
        <v>0</v>
      </c>
      <c r="G122" s="15" t="n">
        <f aca="false">SUMIFS(Sorties!$E$2:$E$5000,Sorties!$A$2:$A$5000,$A122,Sorties!$C$2:$C$5000,G$2,Sorties!$F$2:$F$5000,"&lt;&gt;Commande spéciale")</f>
        <v>0</v>
      </c>
      <c r="H122" s="15" t="n">
        <f aca="false">SUMIFS(Sorties!$E$2:$E$5000,Sorties!$A$2:$A$5000,$A122,Sorties!$C$2:$C$5000,H$2,Sorties!$F$2:$F$5000,"&lt;&gt;Commande spéciale")</f>
        <v>4</v>
      </c>
      <c r="I122" s="15" t="n">
        <f aca="false">SUMIFS(Sorties!$E$2:$E$5000,Sorties!$A$2:$A$5000,$A122,Sorties!$C$2:$C$5000,I$2,Sorties!$F$2:$F$5000,"&lt;&gt;Commande spéciale")</f>
        <v>0</v>
      </c>
      <c r="K122" s="15" t="n">
        <f aca="false">SUMIFS(Sorties!$E$2:$E$5000,Sorties!$A$2:$A$5000,$A122,Sorties!$C$2:$C$5000,K$2)</f>
        <v>0</v>
      </c>
      <c r="L122" s="15" t="n">
        <f aca="false">SUMIFS(Sorties!$E$2:$E$5000,Sorties!$A$2:$A$5000,$A122,Sorties!$C$2:$C$5000,L$2)</f>
        <v>5</v>
      </c>
      <c r="M122" s="15" t="n">
        <f aca="false">SUMIFS(Sorties!$E$2:$E$5000,Sorties!$A$2:$A$5000,$A122,Sorties!$C$2:$C$5000,M$2)</f>
        <v>3</v>
      </c>
      <c r="N122" s="15" t="n">
        <f aca="false">SUMIFS(Sorties!$E$2:$E$5000,Sorties!$A$2:$A$5000,$A122,Sorties!$C$2:$C$5000,N$2)</f>
        <v>0</v>
      </c>
      <c r="O122" s="15" t="n">
        <f aca="false">SUMIFS(Sorties!$E$2:$E$5000,Sorties!$A$2:$A$5000,$A122,Sorties!$C$2:$C$5000,O$2)</f>
        <v>0</v>
      </c>
      <c r="P122" s="15" t="n">
        <f aca="false">SUMIFS(Sorties!$E$2:$E$5000,Sorties!$A$2:$A$5000,$A122,Sorties!$C$2:$C$5000,P$2)</f>
        <v>0</v>
      </c>
      <c r="Q122" s="15" t="n">
        <f aca="false">SUMIFS(Sorties!$E$2:$E$5000,Sorties!$A$2:$A$5000,$A122,Sorties!$C$2:$C$5000,Q$2)</f>
        <v>4</v>
      </c>
      <c r="R122" s="15" t="n">
        <f aca="false">SUMIFS(Sorties!$E$2:$E$5000,Sorties!$A$2:$A$5000,$A122,Sorties!$C$2:$C$5000,R$2)</f>
        <v>0</v>
      </c>
    </row>
    <row r="123" customFormat="false" ht="15" hidden="false" customHeight="false" outlineLevel="0" collapsed="false">
      <c r="A123" s="12" t="n">
        <v>46108</v>
      </c>
      <c r="B123" s="15" t="n">
        <f aca="false">SUMIFS(Sorties!$E$2:$E$5000,Sorties!$A$2:$A$5000,$A123,Sorties!$C$2:$C$5000,B$2,Sorties!$F$2:$F$5000,"&lt;&gt;Commande spéciale")</f>
        <v>30</v>
      </c>
      <c r="C123" s="15" t="n">
        <f aca="false">SUMIFS(Sorties!$E$2:$E$5000,Sorties!$A$2:$A$5000,$A123,Sorties!$C$2:$C$5000,C$2,Sorties!$F$2:$F$5000,"&lt;&gt;Commande spéciale")</f>
        <v>8</v>
      </c>
      <c r="D123" s="15" t="n">
        <f aca="false">SUMIFS(Sorties!$E$2:$E$5000,Sorties!$A$2:$A$5000,$A123,Sorties!$C$2:$C$5000,D$2,Sorties!$F$2:$F$5000,"&lt;&gt;Commande spéciale")</f>
        <v>0</v>
      </c>
      <c r="E123" s="15" t="n">
        <f aca="false">SUMIFS(Sorties!$E$2:$E$5000,Sorties!$A$2:$A$5000,$A123,Sorties!$C$2:$C$5000,E$2,Sorties!$F$2:$F$5000,"&lt;&gt;Commande spéciale")</f>
        <v>0</v>
      </c>
      <c r="F123" s="15" t="n">
        <f aca="false">SUMIFS(Sorties!$E$2:$E$5000,Sorties!$A$2:$A$5000,$A123,Sorties!$C$2:$C$5000,F$2,Sorties!$F$2:$F$5000,"&lt;&gt;Commande spéciale")</f>
        <v>0</v>
      </c>
      <c r="G123" s="15" t="n">
        <f aca="false">SUMIFS(Sorties!$E$2:$E$5000,Sorties!$A$2:$A$5000,$A123,Sorties!$C$2:$C$5000,G$2,Sorties!$F$2:$F$5000,"&lt;&gt;Commande spéciale")</f>
        <v>1</v>
      </c>
      <c r="H123" s="15" t="n">
        <f aca="false">SUMIFS(Sorties!$E$2:$E$5000,Sorties!$A$2:$A$5000,$A123,Sorties!$C$2:$C$5000,H$2,Sorties!$F$2:$F$5000,"&lt;&gt;Commande spéciale")</f>
        <v>0</v>
      </c>
      <c r="I123" s="15" t="n">
        <f aca="false">SUMIFS(Sorties!$E$2:$E$5000,Sorties!$A$2:$A$5000,$A123,Sorties!$C$2:$C$5000,I$2,Sorties!$F$2:$F$5000,"&lt;&gt;Commande spéciale")</f>
        <v>0</v>
      </c>
      <c r="K123" s="15" t="n">
        <f aca="false">SUMIFS(Sorties!$E$2:$E$5000,Sorties!$A$2:$A$5000,$A123,Sorties!$C$2:$C$5000,K$2)</f>
        <v>30</v>
      </c>
      <c r="L123" s="15" t="n">
        <f aca="false">SUMIFS(Sorties!$E$2:$E$5000,Sorties!$A$2:$A$5000,$A123,Sorties!$C$2:$C$5000,L$2)</f>
        <v>8</v>
      </c>
      <c r="M123" s="15" t="n">
        <f aca="false">SUMIFS(Sorties!$E$2:$E$5000,Sorties!$A$2:$A$5000,$A123,Sorties!$C$2:$C$5000,M$2)</f>
        <v>0</v>
      </c>
      <c r="N123" s="15" t="n">
        <f aca="false">SUMIFS(Sorties!$E$2:$E$5000,Sorties!$A$2:$A$5000,$A123,Sorties!$C$2:$C$5000,N$2)</f>
        <v>0</v>
      </c>
      <c r="O123" s="15" t="n">
        <f aca="false">SUMIFS(Sorties!$E$2:$E$5000,Sorties!$A$2:$A$5000,$A123,Sorties!$C$2:$C$5000,O$2)</f>
        <v>0</v>
      </c>
      <c r="P123" s="15" t="n">
        <f aca="false">SUMIFS(Sorties!$E$2:$E$5000,Sorties!$A$2:$A$5000,$A123,Sorties!$C$2:$C$5000,P$2)</f>
        <v>1</v>
      </c>
      <c r="Q123" s="15" t="n">
        <f aca="false">SUMIFS(Sorties!$E$2:$E$5000,Sorties!$A$2:$A$5000,$A123,Sorties!$C$2:$C$5000,Q$2)</f>
        <v>0</v>
      </c>
      <c r="R123" s="15" t="n">
        <f aca="false">SUMIFS(Sorties!$E$2:$E$5000,Sorties!$A$2:$A$5000,$A123,Sorties!$C$2:$C$5000,R$2)</f>
        <v>0</v>
      </c>
    </row>
    <row r="124" customFormat="false" ht="15" hidden="false" customHeight="false" outlineLevel="0" collapsed="false">
      <c r="A124" s="12" t="n">
        <v>46111</v>
      </c>
      <c r="B124" s="15" t="n">
        <f aca="false">SUMIFS(Sorties!$E$2:$E$5000,Sorties!$A$2:$A$5000,$A124,Sorties!$C$2:$C$5000,B$2,Sorties!$F$2:$F$5000,"&lt;&gt;Commande spéciale")</f>
        <v>0</v>
      </c>
      <c r="C124" s="15" t="n">
        <f aca="false">SUMIFS(Sorties!$E$2:$E$5000,Sorties!$A$2:$A$5000,$A124,Sorties!$C$2:$C$5000,C$2,Sorties!$F$2:$F$5000,"&lt;&gt;Commande spéciale")</f>
        <v>3</v>
      </c>
      <c r="D124" s="15" t="n">
        <f aca="false">SUMIFS(Sorties!$E$2:$E$5000,Sorties!$A$2:$A$5000,$A124,Sorties!$C$2:$C$5000,D$2,Sorties!$F$2:$F$5000,"&lt;&gt;Commande spéciale")</f>
        <v>5</v>
      </c>
      <c r="E124" s="15" t="n">
        <f aca="false">SUMIFS(Sorties!$E$2:$E$5000,Sorties!$A$2:$A$5000,$A124,Sorties!$C$2:$C$5000,E$2,Sorties!$F$2:$F$5000,"&lt;&gt;Commande spéciale")</f>
        <v>0</v>
      </c>
      <c r="F124" s="15" t="n">
        <f aca="false">SUMIFS(Sorties!$E$2:$E$5000,Sorties!$A$2:$A$5000,$A124,Sorties!$C$2:$C$5000,F$2,Sorties!$F$2:$F$5000,"&lt;&gt;Commande spéciale")</f>
        <v>4</v>
      </c>
      <c r="G124" s="15" t="n">
        <f aca="false">SUMIFS(Sorties!$E$2:$E$5000,Sorties!$A$2:$A$5000,$A124,Sorties!$C$2:$C$5000,G$2,Sorties!$F$2:$F$5000,"&lt;&gt;Commande spéciale")</f>
        <v>1</v>
      </c>
      <c r="H124" s="15" t="n">
        <f aca="false">SUMIFS(Sorties!$E$2:$E$5000,Sorties!$A$2:$A$5000,$A124,Sorties!$C$2:$C$5000,H$2,Sorties!$F$2:$F$5000,"&lt;&gt;Commande spéciale")</f>
        <v>0</v>
      </c>
      <c r="I124" s="15" t="n">
        <f aca="false">SUMIFS(Sorties!$E$2:$E$5000,Sorties!$A$2:$A$5000,$A124,Sorties!$C$2:$C$5000,I$2,Sorties!$F$2:$F$5000,"&lt;&gt;Commande spéciale")</f>
        <v>0</v>
      </c>
      <c r="K124" s="15" t="n">
        <f aca="false">SUMIFS(Sorties!$E$2:$E$5000,Sorties!$A$2:$A$5000,$A124,Sorties!$C$2:$C$5000,K$2)</f>
        <v>0</v>
      </c>
      <c r="L124" s="15" t="n">
        <f aca="false">SUMIFS(Sorties!$E$2:$E$5000,Sorties!$A$2:$A$5000,$A124,Sorties!$C$2:$C$5000,L$2)</f>
        <v>3</v>
      </c>
      <c r="M124" s="15" t="n">
        <f aca="false">SUMIFS(Sorties!$E$2:$E$5000,Sorties!$A$2:$A$5000,$A124,Sorties!$C$2:$C$5000,M$2)</f>
        <v>5</v>
      </c>
      <c r="N124" s="15" t="n">
        <f aca="false">SUMIFS(Sorties!$E$2:$E$5000,Sorties!$A$2:$A$5000,$A124,Sorties!$C$2:$C$5000,N$2)</f>
        <v>0</v>
      </c>
      <c r="O124" s="15" t="n">
        <f aca="false">SUMIFS(Sorties!$E$2:$E$5000,Sorties!$A$2:$A$5000,$A124,Sorties!$C$2:$C$5000,O$2)</f>
        <v>4</v>
      </c>
      <c r="P124" s="15" t="n">
        <f aca="false">SUMIFS(Sorties!$E$2:$E$5000,Sorties!$A$2:$A$5000,$A124,Sorties!$C$2:$C$5000,P$2)</f>
        <v>1</v>
      </c>
      <c r="Q124" s="15" t="n">
        <f aca="false">SUMIFS(Sorties!$E$2:$E$5000,Sorties!$A$2:$A$5000,$A124,Sorties!$C$2:$C$5000,Q$2)</f>
        <v>0</v>
      </c>
      <c r="R124" s="15" t="n">
        <f aca="false">SUMIFS(Sorties!$E$2:$E$5000,Sorties!$A$2:$A$5000,$A124,Sorties!$C$2:$C$5000,R$2)</f>
        <v>0</v>
      </c>
    </row>
    <row r="125" customFormat="false" ht="15" hidden="false" customHeight="false" outlineLevel="0" collapsed="false">
      <c r="A125" s="12" t="n">
        <v>46112</v>
      </c>
      <c r="B125" s="15" t="n">
        <f aca="false">SUMIFS(Sorties!$E$2:$E$5000,Sorties!$A$2:$A$5000,$A125,Sorties!$C$2:$C$5000,B$2,Sorties!$F$2:$F$5000,"&lt;&gt;Commande spéciale")</f>
        <v>2</v>
      </c>
      <c r="C125" s="15" t="n">
        <f aca="false">SUMIFS(Sorties!$E$2:$E$5000,Sorties!$A$2:$A$5000,$A125,Sorties!$C$2:$C$5000,C$2,Sorties!$F$2:$F$5000,"&lt;&gt;Commande spéciale")</f>
        <v>4</v>
      </c>
      <c r="D125" s="15" t="n">
        <f aca="false">SUMIFS(Sorties!$E$2:$E$5000,Sorties!$A$2:$A$5000,$A125,Sorties!$C$2:$C$5000,D$2,Sorties!$F$2:$F$5000,"&lt;&gt;Commande spéciale")</f>
        <v>3</v>
      </c>
      <c r="E125" s="15" t="n">
        <f aca="false">SUMIFS(Sorties!$E$2:$E$5000,Sorties!$A$2:$A$5000,$A125,Sorties!$C$2:$C$5000,E$2,Sorties!$F$2:$F$5000,"&lt;&gt;Commande spéciale")</f>
        <v>0</v>
      </c>
      <c r="F125" s="15" t="n">
        <f aca="false">SUMIFS(Sorties!$E$2:$E$5000,Sorties!$A$2:$A$5000,$A125,Sorties!$C$2:$C$5000,F$2,Sorties!$F$2:$F$5000,"&lt;&gt;Commande spéciale")</f>
        <v>2</v>
      </c>
      <c r="G125" s="15" t="n">
        <f aca="false">SUMIFS(Sorties!$E$2:$E$5000,Sorties!$A$2:$A$5000,$A125,Sorties!$C$2:$C$5000,G$2,Sorties!$F$2:$F$5000,"&lt;&gt;Commande spéciale")</f>
        <v>0</v>
      </c>
      <c r="H125" s="15" t="n">
        <f aca="false">SUMIFS(Sorties!$E$2:$E$5000,Sorties!$A$2:$A$5000,$A125,Sorties!$C$2:$C$5000,H$2,Sorties!$F$2:$F$5000,"&lt;&gt;Commande spéciale")</f>
        <v>0</v>
      </c>
      <c r="I125" s="15" t="n">
        <f aca="false">SUMIFS(Sorties!$E$2:$E$5000,Sorties!$A$2:$A$5000,$A125,Sorties!$C$2:$C$5000,I$2,Sorties!$F$2:$F$5000,"&lt;&gt;Commande spéciale")</f>
        <v>0</v>
      </c>
      <c r="K125" s="15" t="n">
        <f aca="false">SUMIFS(Sorties!$E$2:$E$5000,Sorties!$A$2:$A$5000,$A125,Sorties!$C$2:$C$5000,K$2)</f>
        <v>2</v>
      </c>
      <c r="L125" s="15" t="n">
        <f aca="false">SUMIFS(Sorties!$E$2:$E$5000,Sorties!$A$2:$A$5000,$A125,Sorties!$C$2:$C$5000,L$2)</f>
        <v>4</v>
      </c>
      <c r="M125" s="15" t="n">
        <f aca="false">SUMIFS(Sorties!$E$2:$E$5000,Sorties!$A$2:$A$5000,$A125,Sorties!$C$2:$C$5000,M$2)</f>
        <v>3</v>
      </c>
      <c r="N125" s="15" t="n">
        <f aca="false">SUMIFS(Sorties!$E$2:$E$5000,Sorties!$A$2:$A$5000,$A125,Sorties!$C$2:$C$5000,N$2)</f>
        <v>0</v>
      </c>
      <c r="O125" s="15" t="n">
        <f aca="false">SUMIFS(Sorties!$E$2:$E$5000,Sorties!$A$2:$A$5000,$A125,Sorties!$C$2:$C$5000,O$2)</f>
        <v>2</v>
      </c>
      <c r="P125" s="15" t="n">
        <f aca="false">SUMIFS(Sorties!$E$2:$E$5000,Sorties!$A$2:$A$5000,$A125,Sorties!$C$2:$C$5000,P$2)</f>
        <v>0</v>
      </c>
      <c r="Q125" s="15" t="n">
        <f aca="false">SUMIFS(Sorties!$E$2:$E$5000,Sorties!$A$2:$A$5000,$A125,Sorties!$C$2:$C$5000,Q$2)</f>
        <v>0</v>
      </c>
      <c r="R125" s="15" t="n">
        <f aca="false">SUMIFS(Sorties!$E$2:$E$5000,Sorties!$A$2:$A$5000,$A125,Sorties!$C$2:$C$5000,R$2)</f>
        <v>0</v>
      </c>
    </row>
    <row r="126" customFormat="false" ht="15" hidden="false" customHeight="false" outlineLevel="0" collapsed="false">
      <c r="A126" s="12" t="n">
        <v>46113</v>
      </c>
      <c r="B126" s="15" t="n">
        <f aca="false">SUMIFS(Sorties!$E$2:$E$5000,Sorties!$A$2:$A$5000,$A126,Sorties!$C$2:$C$5000,B$2,Sorties!$F$2:$F$5000,"&lt;&gt;Commande spéciale")</f>
        <v>2</v>
      </c>
      <c r="C126" s="15" t="n">
        <f aca="false">SUMIFS(Sorties!$E$2:$E$5000,Sorties!$A$2:$A$5000,$A126,Sorties!$C$2:$C$5000,C$2,Sorties!$F$2:$F$5000,"&lt;&gt;Commande spéciale")</f>
        <v>10</v>
      </c>
      <c r="D126" s="15" t="n">
        <f aca="false">SUMIFS(Sorties!$E$2:$E$5000,Sorties!$A$2:$A$5000,$A126,Sorties!$C$2:$C$5000,D$2,Sorties!$F$2:$F$5000,"&lt;&gt;Commande spéciale")</f>
        <v>1</v>
      </c>
      <c r="E126" s="15" t="n">
        <f aca="false">SUMIFS(Sorties!$E$2:$E$5000,Sorties!$A$2:$A$5000,$A126,Sorties!$C$2:$C$5000,E$2,Sorties!$F$2:$F$5000,"&lt;&gt;Commande spéciale")</f>
        <v>0</v>
      </c>
      <c r="F126" s="15" t="n">
        <f aca="false">SUMIFS(Sorties!$E$2:$E$5000,Sorties!$A$2:$A$5000,$A126,Sorties!$C$2:$C$5000,F$2,Sorties!$F$2:$F$5000,"&lt;&gt;Commande spéciale")</f>
        <v>2</v>
      </c>
      <c r="G126" s="15" t="n">
        <f aca="false">SUMIFS(Sorties!$E$2:$E$5000,Sorties!$A$2:$A$5000,$A126,Sorties!$C$2:$C$5000,G$2,Sorties!$F$2:$F$5000,"&lt;&gt;Commande spéciale")</f>
        <v>0</v>
      </c>
      <c r="H126" s="15" t="n">
        <f aca="false">SUMIFS(Sorties!$E$2:$E$5000,Sorties!$A$2:$A$5000,$A126,Sorties!$C$2:$C$5000,H$2,Sorties!$F$2:$F$5000,"&lt;&gt;Commande spéciale")</f>
        <v>0</v>
      </c>
      <c r="I126" s="15" t="n">
        <f aca="false">SUMIFS(Sorties!$E$2:$E$5000,Sorties!$A$2:$A$5000,$A126,Sorties!$C$2:$C$5000,I$2,Sorties!$F$2:$F$5000,"&lt;&gt;Commande spéciale")</f>
        <v>0</v>
      </c>
      <c r="K126" s="15" t="n">
        <f aca="false">SUMIFS(Sorties!$E$2:$E$5000,Sorties!$A$2:$A$5000,$A126,Sorties!$C$2:$C$5000,K$2)</f>
        <v>2</v>
      </c>
      <c r="L126" s="15" t="n">
        <f aca="false">SUMIFS(Sorties!$E$2:$E$5000,Sorties!$A$2:$A$5000,$A126,Sorties!$C$2:$C$5000,L$2)</f>
        <v>10</v>
      </c>
      <c r="M126" s="15" t="n">
        <f aca="false">SUMIFS(Sorties!$E$2:$E$5000,Sorties!$A$2:$A$5000,$A126,Sorties!$C$2:$C$5000,M$2)</f>
        <v>1</v>
      </c>
      <c r="N126" s="15" t="n">
        <f aca="false">SUMIFS(Sorties!$E$2:$E$5000,Sorties!$A$2:$A$5000,$A126,Sorties!$C$2:$C$5000,N$2)</f>
        <v>0</v>
      </c>
      <c r="O126" s="15" t="n">
        <f aca="false">SUMIFS(Sorties!$E$2:$E$5000,Sorties!$A$2:$A$5000,$A126,Sorties!$C$2:$C$5000,O$2)</f>
        <v>2</v>
      </c>
      <c r="P126" s="15" t="n">
        <f aca="false">SUMIFS(Sorties!$E$2:$E$5000,Sorties!$A$2:$A$5000,$A126,Sorties!$C$2:$C$5000,P$2)</f>
        <v>0</v>
      </c>
      <c r="Q126" s="15" t="n">
        <f aca="false">SUMIFS(Sorties!$E$2:$E$5000,Sorties!$A$2:$A$5000,$A126,Sorties!$C$2:$C$5000,Q$2)</f>
        <v>0</v>
      </c>
      <c r="R126" s="15" t="n">
        <f aca="false">SUMIFS(Sorties!$E$2:$E$5000,Sorties!$A$2:$A$5000,$A126,Sorties!$C$2:$C$5000,R$2)</f>
        <v>0</v>
      </c>
    </row>
    <row r="127" customFormat="false" ht="15" hidden="false" customHeight="false" outlineLevel="0" collapsed="false">
      <c r="A127" s="12" t="n">
        <v>46114</v>
      </c>
      <c r="B127" s="15" t="n">
        <f aca="false">SUMIFS(Sorties!$E$2:$E$5000,Sorties!$A$2:$A$5000,$A127,Sorties!$C$2:$C$5000,B$2,Sorties!$F$2:$F$5000,"&lt;&gt;Commande spéciale")</f>
        <v>6</v>
      </c>
      <c r="C127" s="15" t="n">
        <f aca="false">SUMIFS(Sorties!$E$2:$E$5000,Sorties!$A$2:$A$5000,$A127,Sorties!$C$2:$C$5000,C$2,Sorties!$F$2:$F$5000,"&lt;&gt;Commande spéciale")</f>
        <v>7</v>
      </c>
      <c r="D127" s="15" t="n">
        <f aca="false">SUMIFS(Sorties!$E$2:$E$5000,Sorties!$A$2:$A$5000,$A127,Sorties!$C$2:$C$5000,D$2,Sorties!$F$2:$F$5000,"&lt;&gt;Commande spéciale")</f>
        <v>3</v>
      </c>
      <c r="E127" s="15" t="n">
        <f aca="false">SUMIFS(Sorties!$E$2:$E$5000,Sorties!$A$2:$A$5000,$A127,Sorties!$C$2:$C$5000,E$2,Sorties!$F$2:$F$5000,"&lt;&gt;Commande spéciale")</f>
        <v>2</v>
      </c>
      <c r="F127" s="15" t="n">
        <f aca="false">SUMIFS(Sorties!$E$2:$E$5000,Sorties!$A$2:$A$5000,$A127,Sorties!$C$2:$C$5000,F$2,Sorties!$F$2:$F$5000,"&lt;&gt;Commande spéciale")</f>
        <v>0</v>
      </c>
      <c r="G127" s="15" t="n">
        <f aca="false">SUMIFS(Sorties!$E$2:$E$5000,Sorties!$A$2:$A$5000,$A127,Sorties!$C$2:$C$5000,G$2,Sorties!$F$2:$F$5000,"&lt;&gt;Commande spéciale")</f>
        <v>0</v>
      </c>
      <c r="H127" s="15" t="n">
        <f aca="false">SUMIFS(Sorties!$E$2:$E$5000,Sorties!$A$2:$A$5000,$A127,Sorties!$C$2:$C$5000,H$2,Sorties!$F$2:$F$5000,"&lt;&gt;Commande spéciale")</f>
        <v>0</v>
      </c>
      <c r="I127" s="15" t="n">
        <f aca="false">SUMIFS(Sorties!$E$2:$E$5000,Sorties!$A$2:$A$5000,$A127,Sorties!$C$2:$C$5000,I$2,Sorties!$F$2:$F$5000,"&lt;&gt;Commande spéciale")</f>
        <v>1</v>
      </c>
      <c r="K127" s="15" t="n">
        <f aca="false">SUMIFS(Sorties!$E$2:$E$5000,Sorties!$A$2:$A$5000,$A127,Sorties!$C$2:$C$5000,K$2)</f>
        <v>6</v>
      </c>
      <c r="L127" s="15" t="n">
        <f aca="false">SUMIFS(Sorties!$E$2:$E$5000,Sorties!$A$2:$A$5000,$A127,Sorties!$C$2:$C$5000,L$2)</f>
        <v>7</v>
      </c>
      <c r="M127" s="15" t="n">
        <f aca="false">SUMIFS(Sorties!$E$2:$E$5000,Sorties!$A$2:$A$5000,$A127,Sorties!$C$2:$C$5000,M$2)</f>
        <v>3</v>
      </c>
      <c r="N127" s="15" t="n">
        <f aca="false">SUMIFS(Sorties!$E$2:$E$5000,Sorties!$A$2:$A$5000,$A127,Sorties!$C$2:$C$5000,N$2)</f>
        <v>2</v>
      </c>
      <c r="O127" s="15" t="n">
        <f aca="false">SUMIFS(Sorties!$E$2:$E$5000,Sorties!$A$2:$A$5000,$A127,Sorties!$C$2:$C$5000,O$2)</f>
        <v>0</v>
      </c>
      <c r="P127" s="15" t="n">
        <f aca="false">SUMIFS(Sorties!$E$2:$E$5000,Sorties!$A$2:$A$5000,$A127,Sorties!$C$2:$C$5000,P$2)</f>
        <v>0</v>
      </c>
      <c r="Q127" s="15" t="n">
        <f aca="false">SUMIFS(Sorties!$E$2:$E$5000,Sorties!$A$2:$A$5000,$A127,Sorties!$C$2:$C$5000,Q$2)</f>
        <v>0</v>
      </c>
      <c r="R127" s="15" t="n">
        <f aca="false">SUMIFS(Sorties!$E$2:$E$5000,Sorties!$A$2:$A$5000,$A127,Sorties!$C$2:$C$5000,R$2)</f>
        <v>1</v>
      </c>
    </row>
    <row r="128" customFormat="false" ht="15" hidden="false" customHeight="false" outlineLevel="0" collapsed="false">
      <c r="A128" s="12" t="n">
        <v>46115</v>
      </c>
      <c r="B128" s="15" t="n">
        <f aca="false">SUMIFS(Sorties!$E$2:$E$5000,Sorties!$A$2:$A$5000,$A128,Sorties!$C$2:$C$5000,B$2,Sorties!$F$2:$F$5000,"&lt;&gt;Commande spéciale")</f>
        <v>0</v>
      </c>
      <c r="C128" s="15" t="n">
        <f aca="false">SUMIFS(Sorties!$E$2:$E$5000,Sorties!$A$2:$A$5000,$A128,Sorties!$C$2:$C$5000,C$2,Sorties!$F$2:$F$5000,"&lt;&gt;Commande spéciale")</f>
        <v>8</v>
      </c>
      <c r="D128" s="15" t="n">
        <f aca="false">SUMIFS(Sorties!$E$2:$E$5000,Sorties!$A$2:$A$5000,$A128,Sorties!$C$2:$C$5000,D$2,Sorties!$F$2:$F$5000,"&lt;&gt;Commande spéciale")</f>
        <v>2</v>
      </c>
      <c r="E128" s="15" t="n">
        <f aca="false">SUMIFS(Sorties!$E$2:$E$5000,Sorties!$A$2:$A$5000,$A128,Sorties!$C$2:$C$5000,E$2,Sorties!$F$2:$F$5000,"&lt;&gt;Commande spéciale")</f>
        <v>2</v>
      </c>
      <c r="F128" s="15" t="n">
        <f aca="false">SUMIFS(Sorties!$E$2:$E$5000,Sorties!$A$2:$A$5000,$A128,Sorties!$C$2:$C$5000,F$2,Sorties!$F$2:$F$5000,"&lt;&gt;Commande spéciale")</f>
        <v>2</v>
      </c>
      <c r="G128" s="15" t="n">
        <f aca="false">SUMIFS(Sorties!$E$2:$E$5000,Sorties!$A$2:$A$5000,$A128,Sorties!$C$2:$C$5000,G$2,Sorties!$F$2:$F$5000,"&lt;&gt;Commande spéciale")</f>
        <v>0</v>
      </c>
      <c r="H128" s="15" t="n">
        <f aca="false">SUMIFS(Sorties!$E$2:$E$5000,Sorties!$A$2:$A$5000,$A128,Sorties!$C$2:$C$5000,H$2,Sorties!$F$2:$F$5000,"&lt;&gt;Commande spéciale")</f>
        <v>0</v>
      </c>
      <c r="I128" s="15" t="n">
        <f aca="false">SUMIFS(Sorties!$E$2:$E$5000,Sorties!$A$2:$A$5000,$A128,Sorties!$C$2:$C$5000,I$2,Sorties!$F$2:$F$5000,"&lt;&gt;Commande spéciale")</f>
        <v>0</v>
      </c>
      <c r="K128" s="15" t="n">
        <f aca="false">SUMIFS(Sorties!$E$2:$E$5000,Sorties!$A$2:$A$5000,$A128,Sorties!$C$2:$C$5000,K$2)</f>
        <v>0</v>
      </c>
      <c r="L128" s="15" t="n">
        <f aca="false">SUMIFS(Sorties!$E$2:$E$5000,Sorties!$A$2:$A$5000,$A128,Sorties!$C$2:$C$5000,L$2)</f>
        <v>8</v>
      </c>
      <c r="M128" s="15" t="n">
        <f aca="false">SUMIFS(Sorties!$E$2:$E$5000,Sorties!$A$2:$A$5000,$A128,Sorties!$C$2:$C$5000,M$2)</f>
        <v>2</v>
      </c>
      <c r="N128" s="15" t="n">
        <f aca="false">SUMIFS(Sorties!$E$2:$E$5000,Sorties!$A$2:$A$5000,$A128,Sorties!$C$2:$C$5000,N$2)</f>
        <v>2</v>
      </c>
      <c r="O128" s="15" t="n">
        <f aca="false">SUMIFS(Sorties!$E$2:$E$5000,Sorties!$A$2:$A$5000,$A128,Sorties!$C$2:$C$5000,O$2)</f>
        <v>2</v>
      </c>
      <c r="P128" s="15" t="n">
        <f aca="false">SUMIFS(Sorties!$E$2:$E$5000,Sorties!$A$2:$A$5000,$A128,Sorties!$C$2:$C$5000,P$2)</f>
        <v>0</v>
      </c>
      <c r="Q128" s="15" t="n">
        <f aca="false">SUMIFS(Sorties!$E$2:$E$5000,Sorties!$A$2:$A$5000,$A128,Sorties!$C$2:$C$5000,Q$2)</f>
        <v>0</v>
      </c>
      <c r="R128" s="15" t="n">
        <f aca="false">SUMIFS(Sorties!$E$2:$E$5000,Sorties!$A$2:$A$5000,$A128,Sorties!$C$2:$C$5000,R$2)</f>
        <v>0</v>
      </c>
    </row>
    <row r="129" customFormat="false" ht="15" hidden="false" customHeight="false" outlineLevel="0" collapsed="false">
      <c r="A129" s="12" t="n">
        <v>46119</v>
      </c>
      <c r="B129" s="15" t="n">
        <f aca="false">SUMIFS(Sorties!$E$2:$E$5000,Sorties!$A$2:$A$5000,$A129,Sorties!$C$2:$C$5000,B$2,Sorties!$F$2:$F$5000,"&lt;&gt;Commande spéciale")</f>
        <v>17</v>
      </c>
      <c r="C129" s="15" t="n">
        <f aca="false">SUMIFS(Sorties!$E$2:$E$5000,Sorties!$A$2:$A$5000,$A129,Sorties!$C$2:$C$5000,C$2,Sorties!$F$2:$F$5000,"&lt;&gt;Commande spéciale")</f>
        <v>6</v>
      </c>
      <c r="D129" s="15" t="n">
        <f aca="false">SUMIFS(Sorties!$E$2:$E$5000,Sorties!$A$2:$A$5000,$A129,Sorties!$C$2:$C$5000,D$2,Sorties!$F$2:$F$5000,"&lt;&gt;Commande spéciale")</f>
        <v>0</v>
      </c>
      <c r="E129" s="15" t="n">
        <f aca="false">SUMIFS(Sorties!$E$2:$E$5000,Sorties!$A$2:$A$5000,$A129,Sorties!$C$2:$C$5000,E$2,Sorties!$F$2:$F$5000,"&lt;&gt;Commande spéciale")</f>
        <v>2</v>
      </c>
      <c r="F129" s="15" t="n">
        <f aca="false">SUMIFS(Sorties!$E$2:$E$5000,Sorties!$A$2:$A$5000,$A129,Sorties!$C$2:$C$5000,F$2,Sorties!$F$2:$F$5000,"&lt;&gt;Commande spéciale")</f>
        <v>0</v>
      </c>
      <c r="G129" s="15" t="n">
        <f aca="false">SUMIFS(Sorties!$E$2:$E$5000,Sorties!$A$2:$A$5000,$A129,Sorties!$C$2:$C$5000,G$2,Sorties!$F$2:$F$5000,"&lt;&gt;Commande spéciale")</f>
        <v>0</v>
      </c>
      <c r="H129" s="15" t="n">
        <f aca="false">SUMIFS(Sorties!$E$2:$E$5000,Sorties!$A$2:$A$5000,$A129,Sorties!$C$2:$C$5000,H$2,Sorties!$F$2:$F$5000,"&lt;&gt;Commande spéciale")</f>
        <v>0</v>
      </c>
      <c r="I129" s="15" t="n">
        <f aca="false">SUMIFS(Sorties!$E$2:$E$5000,Sorties!$A$2:$A$5000,$A129,Sorties!$C$2:$C$5000,I$2,Sorties!$F$2:$F$5000,"&lt;&gt;Commande spéciale")</f>
        <v>0</v>
      </c>
      <c r="K129" s="15" t="n">
        <f aca="false">SUMIFS(Sorties!$E$2:$E$5000,Sorties!$A$2:$A$5000,$A129,Sorties!$C$2:$C$5000,K$2)</f>
        <v>17</v>
      </c>
      <c r="L129" s="15" t="n">
        <f aca="false">SUMIFS(Sorties!$E$2:$E$5000,Sorties!$A$2:$A$5000,$A129,Sorties!$C$2:$C$5000,L$2)</f>
        <v>6</v>
      </c>
      <c r="M129" s="15" t="n">
        <f aca="false">SUMIFS(Sorties!$E$2:$E$5000,Sorties!$A$2:$A$5000,$A129,Sorties!$C$2:$C$5000,M$2)</f>
        <v>0</v>
      </c>
      <c r="N129" s="15" t="n">
        <f aca="false">SUMIFS(Sorties!$E$2:$E$5000,Sorties!$A$2:$A$5000,$A129,Sorties!$C$2:$C$5000,N$2)</f>
        <v>2</v>
      </c>
      <c r="O129" s="15" t="n">
        <f aca="false">SUMIFS(Sorties!$E$2:$E$5000,Sorties!$A$2:$A$5000,$A129,Sorties!$C$2:$C$5000,O$2)</f>
        <v>0</v>
      </c>
      <c r="P129" s="15" t="n">
        <f aca="false">SUMIFS(Sorties!$E$2:$E$5000,Sorties!$A$2:$A$5000,$A129,Sorties!$C$2:$C$5000,P$2)</f>
        <v>0</v>
      </c>
      <c r="Q129" s="15" t="n">
        <f aca="false">SUMIFS(Sorties!$E$2:$E$5000,Sorties!$A$2:$A$5000,$A129,Sorties!$C$2:$C$5000,Q$2)</f>
        <v>0</v>
      </c>
      <c r="R129" s="15" t="n">
        <f aca="false">SUMIFS(Sorties!$E$2:$E$5000,Sorties!$A$2:$A$5000,$A129,Sorties!$C$2:$C$5000,R$2)</f>
        <v>0</v>
      </c>
    </row>
    <row r="130" customFormat="false" ht="15" hidden="false" customHeight="false" outlineLevel="0" collapsed="false">
      <c r="A130" s="12" t="n">
        <v>46120</v>
      </c>
      <c r="B130" s="15" t="n">
        <f aca="false">SUMIFS(Sorties!$E$2:$E$5000,Sorties!$A$2:$A$5000,$A130,Sorties!$C$2:$C$5000,B$2,Sorties!$F$2:$F$5000,"&lt;&gt;Commande spéciale")</f>
        <v>7</v>
      </c>
      <c r="C130" s="15" t="n">
        <f aca="false">SUMIFS(Sorties!$E$2:$E$5000,Sorties!$A$2:$A$5000,$A130,Sorties!$C$2:$C$5000,C$2,Sorties!$F$2:$F$5000,"&lt;&gt;Commande spéciale")</f>
        <v>5</v>
      </c>
      <c r="D130" s="15" t="n">
        <f aca="false">SUMIFS(Sorties!$E$2:$E$5000,Sorties!$A$2:$A$5000,$A130,Sorties!$C$2:$C$5000,D$2,Sorties!$F$2:$F$5000,"&lt;&gt;Commande spéciale")</f>
        <v>1</v>
      </c>
      <c r="E130" s="15" t="n">
        <f aca="false">SUMIFS(Sorties!$E$2:$E$5000,Sorties!$A$2:$A$5000,$A130,Sorties!$C$2:$C$5000,E$2,Sorties!$F$2:$F$5000,"&lt;&gt;Commande spéciale")</f>
        <v>4</v>
      </c>
      <c r="F130" s="15" t="n">
        <f aca="false">SUMIFS(Sorties!$E$2:$E$5000,Sorties!$A$2:$A$5000,$A130,Sorties!$C$2:$C$5000,F$2,Sorties!$F$2:$F$5000,"&lt;&gt;Commande spéciale")</f>
        <v>4</v>
      </c>
      <c r="G130" s="15" t="n">
        <f aca="false">SUMIFS(Sorties!$E$2:$E$5000,Sorties!$A$2:$A$5000,$A130,Sorties!$C$2:$C$5000,G$2,Sorties!$F$2:$F$5000,"&lt;&gt;Commande spéciale")</f>
        <v>0</v>
      </c>
      <c r="H130" s="15" t="n">
        <f aca="false">SUMIFS(Sorties!$E$2:$E$5000,Sorties!$A$2:$A$5000,$A130,Sorties!$C$2:$C$5000,H$2,Sorties!$F$2:$F$5000,"&lt;&gt;Commande spéciale")</f>
        <v>0</v>
      </c>
      <c r="I130" s="15" t="n">
        <f aca="false">SUMIFS(Sorties!$E$2:$E$5000,Sorties!$A$2:$A$5000,$A130,Sorties!$C$2:$C$5000,I$2,Sorties!$F$2:$F$5000,"&lt;&gt;Commande spéciale")</f>
        <v>0</v>
      </c>
      <c r="K130" s="15" t="n">
        <f aca="false">SUMIFS(Sorties!$E$2:$E$5000,Sorties!$A$2:$A$5000,$A130,Sorties!$C$2:$C$5000,K$2)</f>
        <v>7</v>
      </c>
      <c r="L130" s="15" t="n">
        <f aca="false">SUMIFS(Sorties!$E$2:$E$5000,Sorties!$A$2:$A$5000,$A130,Sorties!$C$2:$C$5000,L$2)</f>
        <v>5</v>
      </c>
      <c r="M130" s="15" t="n">
        <f aca="false">SUMIFS(Sorties!$E$2:$E$5000,Sorties!$A$2:$A$5000,$A130,Sorties!$C$2:$C$5000,M$2)</f>
        <v>1</v>
      </c>
      <c r="N130" s="15" t="n">
        <f aca="false">SUMIFS(Sorties!$E$2:$E$5000,Sorties!$A$2:$A$5000,$A130,Sorties!$C$2:$C$5000,N$2)</f>
        <v>4</v>
      </c>
      <c r="O130" s="15" t="n">
        <f aca="false">SUMIFS(Sorties!$E$2:$E$5000,Sorties!$A$2:$A$5000,$A130,Sorties!$C$2:$C$5000,O$2)</f>
        <v>4</v>
      </c>
      <c r="P130" s="15" t="n">
        <f aca="false">SUMIFS(Sorties!$E$2:$E$5000,Sorties!$A$2:$A$5000,$A130,Sorties!$C$2:$C$5000,P$2)</f>
        <v>0</v>
      </c>
      <c r="Q130" s="15" t="n">
        <f aca="false">SUMIFS(Sorties!$E$2:$E$5000,Sorties!$A$2:$A$5000,$A130,Sorties!$C$2:$C$5000,Q$2)</f>
        <v>0</v>
      </c>
      <c r="R130" s="15" t="n">
        <f aca="false">SUMIFS(Sorties!$E$2:$E$5000,Sorties!$A$2:$A$5000,$A130,Sorties!$C$2:$C$5000,R$2)</f>
        <v>0</v>
      </c>
    </row>
    <row r="131" customFormat="false" ht="15" hidden="false" customHeight="false" outlineLevel="0" collapsed="false">
      <c r="A131" s="12" t="n">
        <v>46121</v>
      </c>
      <c r="B131" s="15" t="n">
        <f aca="false">SUMIFS(Sorties!$E$2:$E$5000,Sorties!$A$2:$A$5000,$A131,Sorties!$C$2:$C$5000,B$2,Sorties!$F$2:$F$5000,"&lt;&gt;Commande spéciale")</f>
        <v>15</v>
      </c>
      <c r="C131" s="15" t="n">
        <f aca="false">SUMIFS(Sorties!$E$2:$E$5000,Sorties!$A$2:$A$5000,$A131,Sorties!$C$2:$C$5000,C$2,Sorties!$F$2:$F$5000,"&lt;&gt;Commande spéciale")</f>
        <v>4</v>
      </c>
      <c r="D131" s="15" t="n">
        <f aca="false">SUMIFS(Sorties!$E$2:$E$5000,Sorties!$A$2:$A$5000,$A131,Sorties!$C$2:$C$5000,D$2,Sorties!$F$2:$F$5000,"&lt;&gt;Commande spéciale")</f>
        <v>3</v>
      </c>
      <c r="E131" s="15" t="n">
        <f aca="false">SUMIFS(Sorties!$E$2:$E$5000,Sorties!$A$2:$A$5000,$A131,Sorties!$C$2:$C$5000,E$2,Sorties!$F$2:$F$5000,"&lt;&gt;Commande spéciale")</f>
        <v>4</v>
      </c>
      <c r="F131" s="15" t="n">
        <f aca="false">SUMIFS(Sorties!$E$2:$E$5000,Sorties!$A$2:$A$5000,$A131,Sorties!$C$2:$C$5000,F$2,Sorties!$F$2:$F$5000,"&lt;&gt;Commande spéciale")</f>
        <v>0</v>
      </c>
      <c r="G131" s="15" t="n">
        <f aca="false">SUMIFS(Sorties!$E$2:$E$5000,Sorties!$A$2:$A$5000,$A131,Sorties!$C$2:$C$5000,G$2,Sorties!$F$2:$F$5000,"&lt;&gt;Commande spéciale")</f>
        <v>0</v>
      </c>
      <c r="H131" s="15" t="n">
        <f aca="false">SUMIFS(Sorties!$E$2:$E$5000,Sorties!$A$2:$A$5000,$A131,Sorties!$C$2:$C$5000,H$2,Sorties!$F$2:$F$5000,"&lt;&gt;Commande spéciale")</f>
        <v>0</v>
      </c>
      <c r="I131" s="15" t="n">
        <f aca="false">SUMIFS(Sorties!$E$2:$E$5000,Sorties!$A$2:$A$5000,$A131,Sorties!$C$2:$C$5000,I$2,Sorties!$F$2:$F$5000,"&lt;&gt;Commande spéciale")</f>
        <v>0</v>
      </c>
      <c r="K131" s="15" t="n">
        <f aca="false">SUMIFS(Sorties!$E$2:$E$5000,Sorties!$A$2:$A$5000,$A131,Sorties!$C$2:$C$5000,K$2)</f>
        <v>15</v>
      </c>
      <c r="L131" s="15" t="n">
        <f aca="false">SUMIFS(Sorties!$E$2:$E$5000,Sorties!$A$2:$A$5000,$A131,Sorties!$C$2:$C$5000,L$2)</f>
        <v>4</v>
      </c>
      <c r="M131" s="15" t="n">
        <f aca="false">SUMIFS(Sorties!$E$2:$E$5000,Sorties!$A$2:$A$5000,$A131,Sorties!$C$2:$C$5000,M$2)</f>
        <v>3</v>
      </c>
      <c r="N131" s="15" t="n">
        <f aca="false">SUMIFS(Sorties!$E$2:$E$5000,Sorties!$A$2:$A$5000,$A131,Sorties!$C$2:$C$5000,N$2)</f>
        <v>4</v>
      </c>
      <c r="O131" s="15" t="n">
        <f aca="false">SUMIFS(Sorties!$E$2:$E$5000,Sorties!$A$2:$A$5000,$A131,Sorties!$C$2:$C$5000,O$2)</f>
        <v>0</v>
      </c>
      <c r="P131" s="15" t="n">
        <f aca="false">SUMIFS(Sorties!$E$2:$E$5000,Sorties!$A$2:$A$5000,$A131,Sorties!$C$2:$C$5000,P$2)</f>
        <v>0</v>
      </c>
      <c r="Q131" s="15" t="n">
        <f aca="false">SUMIFS(Sorties!$E$2:$E$5000,Sorties!$A$2:$A$5000,$A131,Sorties!$C$2:$C$5000,Q$2)</f>
        <v>0</v>
      </c>
      <c r="R131" s="15" t="n">
        <f aca="false">SUMIFS(Sorties!$E$2:$E$5000,Sorties!$A$2:$A$5000,$A131,Sorties!$C$2:$C$5000,R$2)</f>
        <v>0</v>
      </c>
    </row>
    <row r="132" customFormat="false" ht="15" hidden="false" customHeight="false" outlineLevel="0" collapsed="false">
      <c r="A132" s="12" t="n">
        <v>46122</v>
      </c>
      <c r="B132" s="15" t="n">
        <f aca="false">SUMIFS(Sorties!$E$2:$E$5000,Sorties!$A$2:$A$5000,$A132,Sorties!$C$2:$C$5000,B$2,Sorties!$F$2:$F$5000,"&lt;&gt;Commande spéciale")</f>
        <v>0</v>
      </c>
      <c r="C132" s="15" t="n">
        <f aca="false">SUMIFS(Sorties!$E$2:$E$5000,Sorties!$A$2:$A$5000,$A132,Sorties!$C$2:$C$5000,C$2,Sorties!$F$2:$F$5000,"&lt;&gt;Commande spéciale")</f>
        <v>6</v>
      </c>
      <c r="D132" s="15" t="n">
        <f aca="false">SUMIFS(Sorties!$E$2:$E$5000,Sorties!$A$2:$A$5000,$A132,Sorties!$C$2:$C$5000,D$2,Sorties!$F$2:$F$5000,"&lt;&gt;Commande spéciale")</f>
        <v>2</v>
      </c>
      <c r="E132" s="15" t="n">
        <f aca="false">SUMIFS(Sorties!$E$2:$E$5000,Sorties!$A$2:$A$5000,$A132,Sorties!$C$2:$C$5000,E$2,Sorties!$F$2:$F$5000,"&lt;&gt;Commande spéciale")</f>
        <v>2</v>
      </c>
      <c r="F132" s="15" t="n">
        <f aca="false">SUMIFS(Sorties!$E$2:$E$5000,Sorties!$A$2:$A$5000,$A132,Sorties!$C$2:$C$5000,F$2,Sorties!$F$2:$F$5000,"&lt;&gt;Commande spéciale")</f>
        <v>0</v>
      </c>
      <c r="G132" s="15" t="n">
        <f aca="false">SUMIFS(Sorties!$E$2:$E$5000,Sorties!$A$2:$A$5000,$A132,Sorties!$C$2:$C$5000,G$2,Sorties!$F$2:$F$5000,"&lt;&gt;Commande spéciale")</f>
        <v>0</v>
      </c>
      <c r="H132" s="15" t="n">
        <f aca="false">SUMIFS(Sorties!$E$2:$E$5000,Sorties!$A$2:$A$5000,$A132,Sorties!$C$2:$C$5000,H$2,Sorties!$F$2:$F$5000,"&lt;&gt;Commande spéciale")</f>
        <v>0</v>
      </c>
      <c r="I132" s="15" t="n">
        <f aca="false">SUMIFS(Sorties!$E$2:$E$5000,Sorties!$A$2:$A$5000,$A132,Sorties!$C$2:$C$5000,I$2,Sorties!$F$2:$F$5000,"&lt;&gt;Commande spéciale")</f>
        <v>0</v>
      </c>
      <c r="K132" s="15" t="n">
        <f aca="false">SUMIFS(Sorties!$E$2:$E$5000,Sorties!$A$2:$A$5000,$A132,Sorties!$C$2:$C$5000,K$2)</f>
        <v>0</v>
      </c>
      <c r="L132" s="15" t="n">
        <f aca="false">SUMIFS(Sorties!$E$2:$E$5000,Sorties!$A$2:$A$5000,$A132,Sorties!$C$2:$C$5000,L$2)</f>
        <v>6</v>
      </c>
      <c r="M132" s="15" t="n">
        <f aca="false">SUMIFS(Sorties!$E$2:$E$5000,Sorties!$A$2:$A$5000,$A132,Sorties!$C$2:$C$5000,M$2)</f>
        <v>2</v>
      </c>
      <c r="N132" s="15" t="n">
        <f aca="false">SUMIFS(Sorties!$E$2:$E$5000,Sorties!$A$2:$A$5000,$A132,Sorties!$C$2:$C$5000,N$2)</f>
        <v>2</v>
      </c>
      <c r="O132" s="15" t="n">
        <f aca="false">SUMIFS(Sorties!$E$2:$E$5000,Sorties!$A$2:$A$5000,$A132,Sorties!$C$2:$C$5000,O$2)</f>
        <v>0</v>
      </c>
      <c r="P132" s="15" t="n">
        <f aca="false">SUMIFS(Sorties!$E$2:$E$5000,Sorties!$A$2:$A$5000,$A132,Sorties!$C$2:$C$5000,P$2)</f>
        <v>0</v>
      </c>
      <c r="Q132" s="15" t="n">
        <f aca="false">SUMIFS(Sorties!$E$2:$E$5000,Sorties!$A$2:$A$5000,$A132,Sorties!$C$2:$C$5000,Q$2)</f>
        <v>0</v>
      </c>
      <c r="R132" s="15" t="n">
        <f aca="false">SUMIFS(Sorties!$E$2:$E$5000,Sorties!$A$2:$A$5000,$A132,Sorties!$C$2:$C$5000,R$2)</f>
        <v>0</v>
      </c>
    </row>
    <row r="133" customFormat="false" ht="15" hidden="false" customHeight="false" outlineLevel="0" collapsed="false">
      <c r="A133" s="12" t="n">
        <v>46125</v>
      </c>
      <c r="B133" s="15" t="n">
        <f aca="false">SUMIFS(Sorties!$E$2:$E$5000,Sorties!$A$2:$A$5000,$A133,Sorties!$C$2:$C$5000,B$2,Sorties!$F$2:$F$5000,"&lt;&gt;Commande spéciale")</f>
        <v>9</v>
      </c>
      <c r="C133" s="15" t="n">
        <f aca="false">SUMIFS(Sorties!$E$2:$E$5000,Sorties!$A$2:$A$5000,$A133,Sorties!$C$2:$C$5000,C$2,Sorties!$F$2:$F$5000,"&lt;&gt;Commande spéciale")</f>
        <v>10</v>
      </c>
      <c r="D133" s="15" t="n">
        <f aca="false">SUMIFS(Sorties!$E$2:$E$5000,Sorties!$A$2:$A$5000,$A133,Sorties!$C$2:$C$5000,D$2,Sorties!$F$2:$F$5000,"&lt;&gt;Commande spéciale")</f>
        <v>4</v>
      </c>
      <c r="E133" s="15" t="n">
        <f aca="false">SUMIFS(Sorties!$E$2:$E$5000,Sorties!$A$2:$A$5000,$A133,Sorties!$C$2:$C$5000,E$2,Sorties!$F$2:$F$5000,"&lt;&gt;Commande spéciale")</f>
        <v>0</v>
      </c>
      <c r="F133" s="15" t="n">
        <f aca="false">SUMIFS(Sorties!$E$2:$E$5000,Sorties!$A$2:$A$5000,$A133,Sorties!$C$2:$C$5000,F$2,Sorties!$F$2:$F$5000,"&lt;&gt;Commande spéciale")</f>
        <v>0</v>
      </c>
      <c r="G133" s="15" t="n">
        <f aca="false">SUMIFS(Sorties!$E$2:$E$5000,Sorties!$A$2:$A$5000,$A133,Sorties!$C$2:$C$5000,G$2,Sorties!$F$2:$F$5000,"&lt;&gt;Commande spéciale")</f>
        <v>0</v>
      </c>
      <c r="H133" s="15" t="n">
        <f aca="false">SUMIFS(Sorties!$E$2:$E$5000,Sorties!$A$2:$A$5000,$A133,Sorties!$C$2:$C$5000,H$2,Sorties!$F$2:$F$5000,"&lt;&gt;Commande spéciale")</f>
        <v>0</v>
      </c>
      <c r="I133" s="15" t="n">
        <f aca="false">SUMIFS(Sorties!$E$2:$E$5000,Sorties!$A$2:$A$5000,$A133,Sorties!$C$2:$C$5000,I$2,Sorties!$F$2:$F$5000,"&lt;&gt;Commande spéciale")</f>
        <v>0</v>
      </c>
      <c r="K133" s="15" t="n">
        <f aca="false">SUMIFS(Sorties!$E$2:$E$5000,Sorties!$A$2:$A$5000,$A133,Sorties!$C$2:$C$5000,K$2)</f>
        <v>9</v>
      </c>
      <c r="L133" s="15" t="n">
        <f aca="false">SUMIFS(Sorties!$E$2:$E$5000,Sorties!$A$2:$A$5000,$A133,Sorties!$C$2:$C$5000,L$2)</f>
        <v>10</v>
      </c>
      <c r="M133" s="15" t="n">
        <f aca="false">SUMIFS(Sorties!$E$2:$E$5000,Sorties!$A$2:$A$5000,$A133,Sorties!$C$2:$C$5000,M$2)</f>
        <v>4</v>
      </c>
      <c r="N133" s="15" t="n">
        <f aca="false">SUMIFS(Sorties!$E$2:$E$5000,Sorties!$A$2:$A$5000,$A133,Sorties!$C$2:$C$5000,N$2)</f>
        <v>0</v>
      </c>
      <c r="O133" s="15" t="n">
        <f aca="false">SUMIFS(Sorties!$E$2:$E$5000,Sorties!$A$2:$A$5000,$A133,Sorties!$C$2:$C$5000,O$2)</f>
        <v>0</v>
      </c>
      <c r="P133" s="15" t="n">
        <f aca="false">SUMIFS(Sorties!$E$2:$E$5000,Sorties!$A$2:$A$5000,$A133,Sorties!$C$2:$C$5000,P$2)</f>
        <v>0</v>
      </c>
      <c r="Q133" s="15" t="n">
        <f aca="false">SUMIFS(Sorties!$E$2:$E$5000,Sorties!$A$2:$A$5000,$A133,Sorties!$C$2:$C$5000,Q$2)</f>
        <v>0</v>
      </c>
      <c r="R133" s="15" t="n">
        <f aca="false">SUMIFS(Sorties!$E$2:$E$5000,Sorties!$A$2:$A$5000,$A133,Sorties!$C$2:$C$5000,R$2)</f>
        <v>0</v>
      </c>
    </row>
    <row r="134" customFormat="false" ht="15" hidden="false" customHeight="false" outlineLevel="0" collapsed="false">
      <c r="A134" s="12" t="n">
        <v>46126</v>
      </c>
      <c r="B134" s="15" t="n">
        <f aca="false">SUMIFS(Sorties!$E$2:$E$5000,Sorties!$A$2:$A$5000,$A134,Sorties!$C$2:$C$5000,B$2,Sorties!$F$2:$F$5000,"&lt;&gt;Commande spéciale")</f>
        <v>25</v>
      </c>
      <c r="C134" s="15" t="n">
        <f aca="false">SUMIFS(Sorties!$E$2:$E$5000,Sorties!$A$2:$A$5000,$A134,Sorties!$C$2:$C$5000,C$2,Sorties!$F$2:$F$5000,"&lt;&gt;Commande spéciale")</f>
        <v>4</v>
      </c>
      <c r="D134" s="15" t="n">
        <f aca="false">SUMIFS(Sorties!$E$2:$E$5000,Sorties!$A$2:$A$5000,$A134,Sorties!$C$2:$C$5000,D$2,Sorties!$F$2:$F$5000,"&lt;&gt;Commande spéciale")</f>
        <v>1</v>
      </c>
      <c r="E134" s="15" t="n">
        <f aca="false">SUMIFS(Sorties!$E$2:$E$5000,Sorties!$A$2:$A$5000,$A134,Sorties!$C$2:$C$5000,E$2,Sorties!$F$2:$F$5000,"&lt;&gt;Commande spéciale")</f>
        <v>0</v>
      </c>
      <c r="F134" s="15" t="n">
        <f aca="false">SUMIFS(Sorties!$E$2:$E$5000,Sorties!$A$2:$A$5000,$A134,Sorties!$C$2:$C$5000,F$2,Sorties!$F$2:$F$5000,"&lt;&gt;Commande spéciale")</f>
        <v>0</v>
      </c>
      <c r="G134" s="15" t="n">
        <f aca="false">SUMIFS(Sorties!$E$2:$E$5000,Sorties!$A$2:$A$5000,$A134,Sorties!$C$2:$C$5000,G$2,Sorties!$F$2:$F$5000,"&lt;&gt;Commande spéciale")</f>
        <v>0</v>
      </c>
      <c r="H134" s="15" t="n">
        <f aca="false">SUMIFS(Sorties!$E$2:$E$5000,Sorties!$A$2:$A$5000,$A134,Sorties!$C$2:$C$5000,H$2,Sorties!$F$2:$F$5000,"&lt;&gt;Commande spéciale")</f>
        <v>1</v>
      </c>
      <c r="I134" s="15" t="n">
        <f aca="false">SUMIFS(Sorties!$E$2:$E$5000,Sorties!$A$2:$A$5000,$A134,Sorties!$C$2:$C$5000,I$2,Sorties!$F$2:$F$5000,"&lt;&gt;Commande spéciale")</f>
        <v>2</v>
      </c>
      <c r="K134" s="15" t="n">
        <f aca="false">SUMIFS(Sorties!$E$2:$E$5000,Sorties!$A$2:$A$5000,$A134,Sorties!$C$2:$C$5000,K$2)</f>
        <v>25</v>
      </c>
      <c r="L134" s="15" t="n">
        <f aca="false">SUMIFS(Sorties!$E$2:$E$5000,Sorties!$A$2:$A$5000,$A134,Sorties!$C$2:$C$5000,L$2)</f>
        <v>4</v>
      </c>
      <c r="M134" s="15" t="n">
        <f aca="false">SUMIFS(Sorties!$E$2:$E$5000,Sorties!$A$2:$A$5000,$A134,Sorties!$C$2:$C$5000,M$2)</f>
        <v>1</v>
      </c>
      <c r="N134" s="15" t="n">
        <f aca="false">SUMIFS(Sorties!$E$2:$E$5000,Sorties!$A$2:$A$5000,$A134,Sorties!$C$2:$C$5000,N$2)</f>
        <v>0</v>
      </c>
      <c r="O134" s="15" t="n">
        <f aca="false">SUMIFS(Sorties!$E$2:$E$5000,Sorties!$A$2:$A$5000,$A134,Sorties!$C$2:$C$5000,O$2)</f>
        <v>0</v>
      </c>
      <c r="P134" s="15" t="n">
        <f aca="false">SUMIFS(Sorties!$E$2:$E$5000,Sorties!$A$2:$A$5000,$A134,Sorties!$C$2:$C$5000,P$2)</f>
        <v>0</v>
      </c>
      <c r="Q134" s="15" t="n">
        <f aca="false">SUMIFS(Sorties!$E$2:$E$5000,Sorties!$A$2:$A$5000,$A134,Sorties!$C$2:$C$5000,Q$2)</f>
        <v>1</v>
      </c>
      <c r="R134" s="15" t="n">
        <f aca="false">SUMIFS(Sorties!$E$2:$E$5000,Sorties!$A$2:$A$5000,$A134,Sorties!$C$2:$C$5000,R$2)</f>
        <v>2</v>
      </c>
    </row>
    <row r="135" customFormat="false" ht="15" hidden="false" customHeight="false" outlineLevel="0" collapsed="false">
      <c r="A135" s="12" t="n">
        <v>46127</v>
      </c>
      <c r="B135" s="15" t="n">
        <f aca="false">SUMIFS(Sorties!$E$2:$E$5000,Sorties!$A$2:$A$5000,$A135,Sorties!$C$2:$C$5000,B$2,Sorties!$F$2:$F$5000,"&lt;&gt;Commande spéciale")</f>
        <v>5</v>
      </c>
      <c r="C135" s="15" t="n">
        <f aca="false">SUMIFS(Sorties!$E$2:$E$5000,Sorties!$A$2:$A$5000,$A135,Sorties!$C$2:$C$5000,C$2,Sorties!$F$2:$F$5000,"&lt;&gt;Commande spéciale")</f>
        <v>9</v>
      </c>
      <c r="D135" s="15" t="n">
        <f aca="false">SUMIFS(Sorties!$E$2:$E$5000,Sorties!$A$2:$A$5000,$A135,Sorties!$C$2:$C$5000,D$2,Sorties!$F$2:$F$5000,"&lt;&gt;Commande spéciale")</f>
        <v>3</v>
      </c>
      <c r="E135" s="15" t="n">
        <f aca="false">SUMIFS(Sorties!$E$2:$E$5000,Sorties!$A$2:$A$5000,$A135,Sorties!$C$2:$C$5000,E$2,Sorties!$F$2:$F$5000,"&lt;&gt;Commande spéciale")</f>
        <v>1</v>
      </c>
      <c r="F135" s="15" t="n">
        <f aca="false">SUMIFS(Sorties!$E$2:$E$5000,Sorties!$A$2:$A$5000,$A135,Sorties!$C$2:$C$5000,F$2,Sorties!$F$2:$F$5000,"&lt;&gt;Commande spéciale")</f>
        <v>2</v>
      </c>
      <c r="G135" s="15" t="n">
        <f aca="false">SUMIFS(Sorties!$E$2:$E$5000,Sorties!$A$2:$A$5000,$A135,Sorties!$C$2:$C$5000,G$2,Sorties!$F$2:$F$5000,"&lt;&gt;Commande spéciale")</f>
        <v>0</v>
      </c>
      <c r="H135" s="15" t="n">
        <f aca="false">SUMIFS(Sorties!$E$2:$E$5000,Sorties!$A$2:$A$5000,$A135,Sorties!$C$2:$C$5000,H$2,Sorties!$F$2:$F$5000,"&lt;&gt;Commande spéciale")</f>
        <v>0</v>
      </c>
      <c r="I135" s="15" t="n">
        <f aca="false">SUMIFS(Sorties!$E$2:$E$5000,Sorties!$A$2:$A$5000,$A135,Sorties!$C$2:$C$5000,I$2,Sorties!$F$2:$F$5000,"&lt;&gt;Commande spéciale")</f>
        <v>2</v>
      </c>
      <c r="K135" s="15" t="n">
        <f aca="false">SUMIFS(Sorties!$E$2:$E$5000,Sorties!$A$2:$A$5000,$A135,Sorties!$C$2:$C$5000,K$2)</f>
        <v>5</v>
      </c>
      <c r="L135" s="15" t="n">
        <f aca="false">SUMIFS(Sorties!$E$2:$E$5000,Sorties!$A$2:$A$5000,$A135,Sorties!$C$2:$C$5000,L$2)</f>
        <v>9</v>
      </c>
      <c r="M135" s="15" t="n">
        <f aca="false">SUMIFS(Sorties!$E$2:$E$5000,Sorties!$A$2:$A$5000,$A135,Sorties!$C$2:$C$5000,M$2)</f>
        <v>3</v>
      </c>
      <c r="N135" s="15" t="n">
        <f aca="false">SUMIFS(Sorties!$E$2:$E$5000,Sorties!$A$2:$A$5000,$A135,Sorties!$C$2:$C$5000,N$2)</f>
        <v>1</v>
      </c>
      <c r="O135" s="15" t="n">
        <f aca="false">SUMIFS(Sorties!$E$2:$E$5000,Sorties!$A$2:$A$5000,$A135,Sorties!$C$2:$C$5000,O$2)</f>
        <v>2</v>
      </c>
      <c r="P135" s="15" t="n">
        <f aca="false">SUMIFS(Sorties!$E$2:$E$5000,Sorties!$A$2:$A$5000,$A135,Sorties!$C$2:$C$5000,P$2)</f>
        <v>0</v>
      </c>
      <c r="Q135" s="15" t="n">
        <f aca="false">SUMIFS(Sorties!$E$2:$E$5000,Sorties!$A$2:$A$5000,$A135,Sorties!$C$2:$C$5000,Q$2)</f>
        <v>0</v>
      </c>
      <c r="R135" s="15" t="n">
        <f aca="false">SUMIFS(Sorties!$E$2:$E$5000,Sorties!$A$2:$A$5000,$A135,Sorties!$C$2:$C$5000,R$2)</f>
        <v>2</v>
      </c>
    </row>
    <row r="136" customFormat="false" ht="15" hidden="false" customHeight="false" outlineLevel="0" collapsed="false">
      <c r="A136" s="12" t="n">
        <v>46128</v>
      </c>
      <c r="B136" s="15" t="n">
        <f aca="false">SUMIFS(Sorties!$E$2:$E$5000,Sorties!$A$2:$A$5000,$A136,Sorties!$C$2:$C$5000,B$2,Sorties!$F$2:$F$5000,"&lt;&gt;Commande spéciale")</f>
        <v>0</v>
      </c>
      <c r="C136" s="15" t="n">
        <f aca="false">SUMIFS(Sorties!$E$2:$E$5000,Sorties!$A$2:$A$5000,$A136,Sorties!$C$2:$C$5000,C$2,Sorties!$F$2:$F$5000,"&lt;&gt;Commande spéciale")</f>
        <v>7</v>
      </c>
      <c r="D136" s="15" t="n">
        <f aca="false">SUMIFS(Sorties!$E$2:$E$5000,Sorties!$A$2:$A$5000,$A136,Sorties!$C$2:$C$5000,D$2,Sorties!$F$2:$F$5000,"&lt;&gt;Commande spéciale")</f>
        <v>4</v>
      </c>
      <c r="E136" s="15" t="n">
        <f aca="false">SUMIFS(Sorties!$E$2:$E$5000,Sorties!$A$2:$A$5000,$A136,Sorties!$C$2:$C$5000,E$2,Sorties!$F$2:$F$5000,"&lt;&gt;Commande spéciale")</f>
        <v>0</v>
      </c>
      <c r="F136" s="15" t="n">
        <f aca="false">SUMIFS(Sorties!$E$2:$E$5000,Sorties!$A$2:$A$5000,$A136,Sorties!$C$2:$C$5000,F$2,Sorties!$F$2:$F$5000,"&lt;&gt;Commande spéciale")</f>
        <v>4</v>
      </c>
      <c r="G136" s="15" t="n">
        <f aca="false">SUMIFS(Sorties!$E$2:$E$5000,Sorties!$A$2:$A$5000,$A136,Sorties!$C$2:$C$5000,G$2,Sorties!$F$2:$F$5000,"&lt;&gt;Commande spéciale")</f>
        <v>0</v>
      </c>
      <c r="H136" s="15" t="n">
        <f aca="false">SUMIFS(Sorties!$E$2:$E$5000,Sorties!$A$2:$A$5000,$A136,Sorties!$C$2:$C$5000,H$2,Sorties!$F$2:$F$5000,"&lt;&gt;Commande spéciale")</f>
        <v>0</v>
      </c>
      <c r="I136" s="15" t="n">
        <f aca="false">SUMIFS(Sorties!$E$2:$E$5000,Sorties!$A$2:$A$5000,$A136,Sorties!$C$2:$C$5000,I$2,Sorties!$F$2:$F$5000,"&lt;&gt;Commande spéciale")</f>
        <v>0</v>
      </c>
      <c r="K136" s="15" t="n">
        <f aca="false">SUMIFS(Sorties!$E$2:$E$5000,Sorties!$A$2:$A$5000,$A136,Sorties!$C$2:$C$5000,K$2)</f>
        <v>0</v>
      </c>
      <c r="L136" s="15" t="n">
        <f aca="false">SUMIFS(Sorties!$E$2:$E$5000,Sorties!$A$2:$A$5000,$A136,Sorties!$C$2:$C$5000,L$2)</f>
        <v>7</v>
      </c>
      <c r="M136" s="15" t="n">
        <f aca="false">SUMIFS(Sorties!$E$2:$E$5000,Sorties!$A$2:$A$5000,$A136,Sorties!$C$2:$C$5000,M$2)</f>
        <v>4</v>
      </c>
      <c r="N136" s="15" t="n">
        <f aca="false">SUMIFS(Sorties!$E$2:$E$5000,Sorties!$A$2:$A$5000,$A136,Sorties!$C$2:$C$5000,N$2)</f>
        <v>0</v>
      </c>
      <c r="O136" s="15" t="n">
        <f aca="false">SUMIFS(Sorties!$E$2:$E$5000,Sorties!$A$2:$A$5000,$A136,Sorties!$C$2:$C$5000,O$2)</f>
        <v>4</v>
      </c>
      <c r="P136" s="15" t="n">
        <f aca="false">SUMIFS(Sorties!$E$2:$E$5000,Sorties!$A$2:$A$5000,$A136,Sorties!$C$2:$C$5000,P$2)</f>
        <v>0</v>
      </c>
      <c r="Q136" s="15" t="n">
        <f aca="false">SUMIFS(Sorties!$E$2:$E$5000,Sorties!$A$2:$A$5000,$A136,Sorties!$C$2:$C$5000,Q$2)</f>
        <v>0</v>
      </c>
      <c r="R136" s="15" t="n">
        <f aca="false">SUMIFS(Sorties!$E$2:$E$5000,Sorties!$A$2:$A$5000,$A136,Sorties!$C$2:$C$5000,R$2)</f>
        <v>0</v>
      </c>
    </row>
    <row r="137" customFormat="false" ht="15" hidden="false" customHeight="false" outlineLevel="0" collapsed="false">
      <c r="A137" s="12" t="n">
        <v>46129</v>
      </c>
      <c r="B137" s="15" t="n">
        <f aca="false">SUMIFS(Sorties!$E$2:$E$5000,Sorties!$A$2:$A$5000,$A137,Sorties!$C$2:$C$5000,B$2,Sorties!$F$2:$F$5000,"&lt;&gt;Commande spéciale")</f>
        <v>12</v>
      </c>
      <c r="C137" s="15" t="n">
        <f aca="false">SUMIFS(Sorties!$E$2:$E$5000,Sorties!$A$2:$A$5000,$A137,Sorties!$C$2:$C$5000,C$2,Sorties!$F$2:$F$5000,"&lt;&gt;Commande spéciale")</f>
        <v>3</v>
      </c>
      <c r="D137" s="15" t="n">
        <f aca="false">SUMIFS(Sorties!$E$2:$E$5000,Sorties!$A$2:$A$5000,$A137,Sorties!$C$2:$C$5000,D$2,Sorties!$F$2:$F$5000,"&lt;&gt;Commande spéciale")</f>
        <v>4</v>
      </c>
      <c r="E137" s="15" t="n">
        <f aca="false">SUMIFS(Sorties!$E$2:$E$5000,Sorties!$A$2:$A$5000,$A137,Sorties!$C$2:$C$5000,E$2,Sorties!$F$2:$F$5000,"&lt;&gt;Commande spéciale")</f>
        <v>2</v>
      </c>
      <c r="F137" s="15" t="n">
        <f aca="false">SUMIFS(Sorties!$E$2:$E$5000,Sorties!$A$2:$A$5000,$A137,Sorties!$C$2:$C$5000,F$2,Sorties!$F$2:$F$5000,"&lt;&gt;Commande spéciale")</f>
        <v>2</v>
      </c>
      <c r="G137" s="15" t="n">
        <f aca="false">SUMIFS(Sorties!$E$2:$E$5000,Sorties!$A$2:$A$5000,$A137,Sorties!$C$2:$C$5000,G$2,Sorties!$F$2:$F$5000,"&lt;&gt;Commande spéciale")</f>
        <v>1</v>
      </c>
      <c r="H137" s="15" t="n">
        <f aca="false">SUMIFS(Sorties!$E$2:$E$5000,Sorties!$A$2:$A$5000,$A137,Sorties!$C$2:$C$5000,H$2,Sorties!$F$2:$F$5000,"&lt;&gt;Commande spéciale")</f>
        <v>0</v>
      </c>
      <c r="I137" s="15" t="n">
        <f aca="false">SUMIFS(Sorties!$E$2:$E$5000,Sorties!$A$2:$A$5000,$A137,Sorties!$C$2:$C$5000,I$2,Sorties!$F$2:$F$5000,"&lt;&gt;Commande spéciale")</f>
        <v>0</v>
      </c>
      <c r="K137" s="15" t="n">
        <f aca="false">SUMIFS(Sorties!$E$2:$E$5000,Sorties!$A$2:$A$5000,$A137,Sorties!$C$2:$C$5000,K$2)</f>
        <v>12</v>
      </c>
      <c r="L137" s="15" t="n">
        <f aca="false">SUMIFS(Sorties!$E$2:$E$5000,Sorties!$A$2:$A$5000,$A137,Sorties!$C$2:$C$5000,L$2)</f>
        <v>3</v>
      </c>
      <c r="M137" s="15" t="n">
        <f aca="false">SUMIFS(Sorties!$E$2:$E$5000,Sorties!$A$2:$A$5000,$A137,Sorties!$C$2:$C$5000,M$2)</f>
        <v>4</v>
      </c>
      <c r="N137" s="15" t="n">
        <f aca="false">SUMIFS(Sorties!$E$2:$E$5000,Sorties!$A$2:$A$5000,$A137,Sorties!$C$2:$C$5000,N$2)</f>
        <v>2</v>
      </c>
      <c r="O137" s="15" t="n">
        <f aca="false">SUMIFS(Sorties!$E$2:$E$5000,Sorties!$A$2:$A$5000,$A137,Sorties!$C$2:$C$5000,O$2)</f>
        <v>2</v>
      </c>
      <c r="P137" s="15" t="n">
        <f aca="false">SUMIFS(Sorties!$E$2:$E$5000,Sorties!$A$2:$A$5000,$A137,Sorties!$C$2:$C$5000,P$2)</f>
        <v>1</v>
      </c>
      <c r="Q137" s="15" t="n">
        <f aca="false">SUMIFS(Sorties!$E$2:$E$5000,Sorties!$A$2:$A$5000,$A137,Sorties!$C$2:$C$5000,Q$2)</f>
        <v>0</v>
      </c>
      <c r="R137" s="15" t="n">
        <f aca="false">SUMIFS(Sorties!$E$2:$E$5000,Sorties!$A$2:$A$5000,$A137,Sorties!$C$2:$C$5000,R$2)</f>
        <v>0</v>
      </c>
    </row>
    <row r="138" customFormat="false" ht="15" hidden="false" customHeight="false" outlineLevel="0" collapsed="false">
      <c r="A138" s="12" t="n">
        <v>46132</v>
      </c>
      <c r="B138" s="15" t="n">
        <f aca="false">SUMIFS(Sorties!$E$2:$E$5000,Sorties!$A$2:$A$5000,$A138,Sorties!$C$2:$C$5000,B$2,Sorties!$F$2:$F$5000,"&lt;&gt;Commande spéciale")</f>
        <v>9</v>
      </c>
      <c r="C138" s="15" t="n">
        <f aca="false">SUMIFS(Sorties!$E$2:$E$5000,Sorties!$A$2:$A$5000,$A138,Sorties!$C$2:$C$5000,C$2,Sorties!$F$2:$F$5000,"&lt;&gt;Commande spéciale")</f>
        <v>3</v>
      </c>
      <c r="D138" s="15" t="n">
        <f aca="false">SUMIFS(Sorties!$E$2:$E$5000,Sorties!$A$2:$A$5000,$A138,Sorties!$C$2:$C$5000,D$2,Sorties!$F$2:$F$5000,"&lt;&gt;Commande spéciale")</f>
        <v>0</v>
      </c>
      <c r="E138" s="15" t="n">
        <f aca="false">SUMIFS(Sorties!$E$2:$E$5000,Sorties!$A$2:$A$5000,$A138,Sorties!$C$2:$C$5000,E$2,Sorties!$F$2:$F$5000,"&lt;&gt;Commande spéciale")</f>
        <v>0</v>
      </c>
      <c r="F138" s="15" t="n">
        <f aca="false">SUMIFS(Sorties!$E$2:$E$5000,Sorties!$A$2:$A$5000,$A138,Sorties!$C$2:$C$5000,F$2,Sorties!$F$2:$F$5000,"&lt;&gt;Commande spéciale")</f>
        <v>0</v>
      </c>
      <c r="G138" s="15" t="n">
        <f aca="false">SUMIFS(Sorties!$E$2:$E$5000,Sorties!$A$2:$A$5000,$A138,Sorties!$C$2:$C$5000,G$2,Sorties!$F$2:$F$5000,"&lt;&gt;Commande spéciale")</f>
        <v>0</v>
      </c>
      <c r="H138" s="15" t="n">
        <f aca="false">SUMIFS(Sorties!$E$2:$E$5000,Sorties!$A$2:$A$5000,$A138,Sorties!$C$2:$C$5000,H$2,Sorties!$F$2:$F$5000,"&lt;&gt;Commande spéciale")</f>
        <v>0</v>
      </c>
      <c r="I138" s="15" t="n">
        <f aca="false">SUMIFS(Sorties!$E$2:$E$5000,Sorties!$A$2:$A$5000,$A138,Sorties!$C$2:$C$5000,I$2,Sorties!$F$2:$F$5000,"&lt;&gt;Commande spéciale")</f>
        <v>0</v>
      </c>
      <c r="K138" s="15" t="n">
        <f aca="false">SUMIFS(Sorties!$E$2:$E$5000,Sorties!$A$2:$A$5000,$A138,Sorties!$C$2:$C$5000,K$2)</f>
        <v>9</v>
      </c>
      <c r="L138" s="15" t="n">
        <f aca="false">SUMIFS(Sorties!$E$2:$E$5000,Sorties!$A$2:$A$5000,$A138,Sorties!$C$2:$C$5000,L$2)</f>
        <v>3</v>
      </c>
      <c r="M138" s="15" t="n">
        <f aca="false">SUMIFS(Sorties!$E$2:$E$5000,Sorties!$A$2:$A$5000,$A138,Sorties!$C$2:$C$5000,M$2)</f>
        <v>0</v>
      </c>
      <c r="N138" s="15" t="n">
        <f aca="false">SUMIFS(Sorties!$E$2:$E$5000,Sorties!$A$2:$A$5000,$A138,Sorties!$C$2:$C$5000,N$2)</f>
        <v>0</v>
      </c>
      <c r="O138" s="15" t="n">
        <f aca="false">SUMIFS(Sorties!$E$2:$E$5000,Sorties!$A$2:$A$5000,$A138,Sorties!$C$2:$C$5000,O$2)</f>
        <v>0</v>
      </c>
      <c r="P138" s="15" t="n">
        <f aca="false">SUMIFS(Sorties!$E$2:$E$5000,Sorties!$A$2:$A$5000,$A138,Sorties!$C$2:$C$5000,P$2)</f>
        <v>0</v>
      </c>
      <c r="Q138" s="15" t="n">
        <f aca="false">SUMIFS(Sorties!$E$2:$E$5000,Sorties!$A$2:$A$5000,$A138,Sorties!$C$2:$C$5000,Q$2)</f>
        <v>0</v>
      </c>
      <c r="R138" s="15" t="n">
        <f aca="false">SUMIFS(Sorties!$E$2:$E$5000,Sorties!$A$2:$A$5000,$A138,Sorties!$C$2:$C$5000,R$2)</f>
        <v>0</v>
      </c>
    </row>
    <row r="139" customFormat="false" ht="15" hidden="false" customHeight="false" outlineLevel="0" collapsed="false">
      <c r="A139" s="12" t="n">
        <v>46133</v>
      </c>
      <c r="B139" s="15" t="n">
        <f aca="false">SUMIFS(Sorties!$E$2:$E$5000,Sorties!$A$2:$A$5000,$A139,Sorties!$C$2:$C$5000,B$2,Sorties!$F$2:$F$5000,"&lt;&gt;Commande spéciale")</f>
        <v>7</v>
      </c>
      <c r="C139" s="15" t="n">
        <f aca="false">SUMIFS(Sorties!$E$2:$E$5000,Sorties!$A$2:$A$5000,$A139,Sorties!$C$2:$C$5000,C$2,Sorties!$F$2:$F$5000,"&lt;&gt;Commande spéciale")</f>
        <v>6</v>
      </c>
      <c r="D139" s="15" t="n">
        <f aca="false">SUMIFS(Sorties!$E$2:$E$5000,Sorties!$A$2:$A$5000,$A139,Sorties!$C$2:$C$5000,D$2,Sorties!$F$2:$F$5000,"&lt;&gt;Commande spéciale")</f>
        <v>3</v>
      </c>
      <c r="E139" s="15" t="n">
        <f aca="false">SUMIFS(Sorties!$E$2:$E$5000,Sorties!$A$2:$A$5000,$A139,Sorties!$C$2:$C$5000,E$2,Sorties!$F$2:$F$5000,"&lt;&gt;Commande spéciale")</f>
        <v>0</v>
      </c>
      <c r="F139" s="15" t="n">
        <f aca="false">SUMIFS(Sorties!$E$2:$E$5000,Sorties!$A$2:$A$5000,$A139,Sorties!$C$2:$C$5000,F$2,Sorties!$F$2:$F$5000,"&lt;&gt;Commande spéciale")</f>
        <v>0</v>
      </c>
      <c r="G139" s="15" t="n">
        <f aca="false">SUMIFS(Sorties!$E$2:$E$5000,Sorties!$A$2:$A$5000,$A139,Sorties!$C$2:$C$5000,G$2,Sorties!$F$2:$F$5000,"&lt;&gt;Commande spéciale")</f>
        <v>0</v>
      </c>
      <c r="H139" s="15" t="n">
        <f aca="false">SUMIFS(Sorties!$E$2:$E$5000,Sorties!$A$2:$A$5000,$A139,Sorties!$C$2:$C$5000,H$2,Sorties!$F$2:$F$5000,"&lt;&gt;Commande spéciale")</f>
        <v>4</v>
      </c>
      <c r="I139" s="15" t="n">
        <f aca="false">SUMIFS(Sorties!$E$2:$E$5000,Sorties!$A$2:$A$5000,$A139,Sorties!$C$2:$C$5000,I$2,Sorties!$F$2:$F$5000,"&lt;&gt;Commande spéciale")</f>
        <v>0</v>
      </c>
      <c r="K139" s="15" t="n">
        <f aca="false">SUMIFS(Sorties!$E$2:$E$5000,Sorties!$A$2:$A$5000,$A139,Sorties!$C$2:$C$5000,K$2)</f>
        <v>7</v>
      </c>
      <c r="L139" s="15" t="n">
        <f aca="false">SUMIFS(Sorties!$E$2:$E$5000,Sorties!$A$2:$A$5000,$A139,Sorties!$C$2:$C$5000,L$2)</f>
        <v>6</v>
      </c>
      <c r="M139" s="15" t="n">
        <f aca="false">SUMIFS(Sorties!$E$2:$E$5000,Sorties!$A$2:$A$5000,$A139,Sorties!$C$2:$C$5000,M$2)</f>
        <v>3</v>
      </c>
      <c r="N139" s="15" t="n">
        <f aca="false">SUMIFS(Sorties!$E$2:$E$5000,Sorties!$A$2:$A$5000,$A139,Sorties!$C$2:$C$5000,N$2)</f>
        <v>0</v>
      </c>
      <c r="O139" s="15" t="n">
        <f aca="false">SUMIFS(Sorties!$E$2:$E$5000,Sorties!$A$2:$A$5000,$A139,Sorties!$C$2:$C$5000,O$2)</f>
        <v>0</v>
      </c>
      <c r="P139" s="15" t="n">
        <f aca="false">SUMIFS(Sorties!$E$2:$E$5000,Sorties!$A$2:$A$5000,$A139,Sorties!$C$2:$C$5000,P$2)</f>
        <v>0</v>
      </c>
      <c r="Q139" s="15" t="n">
        <f aca="false">SUMIFS(Sorties!$E$2:$E$5000,Sorties!$A$2:$A$5000,$A139,Sorties!$C$2:$C$5000,Q$2)</f>
        <v>4</v>
      </c>
      <c r="R139" s="15" t="n">
        <f aca="false">SUMIFS(Sorties!$E$2:$E$5000,Sorties!$A$2:$A$5000,$A139,Sorties!$C$2:$C$5000,R$2)</f>
        <v>0</v>
      </c>
    </row>
    <row r="140" customFormat="false" ht="15" hidden="false" customHeight="false" outlineLevel="0" collapsed="false">
      <c r="A140" s="12" t="n">
        <v>46134</v>
      </c>
      <c r="B140" s="15" t="n">
        <f aca="false">SUMIFS(Sorties!$E$2:$E$5000,Sorties!$A$2:$A$5000,$A140,Sorties!$C$2:$C$5000,B$2,Sorties!$F$2:$F$5000,"&lt;&gt;Commande spéciale")</f>
        <v>18</v>
      </c>
      <c r="C140" s="15" t="n">
        <f aca="false">SUMIFS(Sorties!$E$2:$E$5000,Sorties!$A$2:$A$5000,$A140,Sorties!$C$2:$C$5000,C$2,Sorties!$F$2:$F$5000,"&lt;&gt;Commande spéciale")</f>
        <v>1</v>
      </c>
      <c r="D140" s="15" t="n">
        <f aca="false">SUMIFS(Sorties!$E$2:$E$5000,Sorties!$A$2:$A$5000,$A140,Sorties!$C$2:$C$5000,D$2,Sorties!$F$2:$F$5000,"&lt;&gt;Commande spéciale")</f>
        <v>3</v>
      </c>
      <c r="E140" s="15" t="n">
        <f aca="false">SUMIFS(Sorties!$E$2:$E$5000,Sorties!$A$2:$A$5000,$A140,Sorties!$C$2:$C$5000,E$2,Sorties!$F$2:$F$5000,"&lt;&gt;Commande spéciale")</f>
        <v>0</v>
      </c>
      <c r="F140" s="15" t="n">
        <f aca="false">SUMIFS(Sorties!$E$2:$E$5000,Sorties!$A$2:$A$5000,$A140,Sorties!$C$2:$C$5000,F$2,Sorties!$F$2:$F$5000,"&lt;&gt;Commande spéciale")</f>
        <v>0</v>
      </c>
      <c r="G140" s="15" t="n">
        <f aca="false">SUMIFS(Sorties!$E$2:$E$5000,Sorties!$A$2:$A$5000,$A140,Sorties!$C$2:$C$5000,G$2,Sorties!$F$2:$F$5000,"&lt;&gt;Commande spéciale")</f>
        <v>0</v>
      </c>
      <c r="H140" s="15" t="n">
        <f aca="false">SUMIFS(Sorties!$E$2:$E$5000,Sorties!$A$2:$A$5000,$A140,Sorties!$C$2:$C$5000,H$2,Sorties!$F$2:$F$5000,"&lt;&gt;Commande spéciale")</f>
        <v>0</v>
      </c>
      <c r="I140" s="15" t="n">
        <f aca="false">SUMIFS(Sorties!$E$2:$E$5000,Sorties!$A$2:$A$5000,$A140,Sorties!$C$2:$C$5000,I$2,Sorties!$F$2:$F$5000,"&lt;&gt;Commande spéciale")</f>
        <v>0</v>
      </c>
      <c r="K140" s="15" t="n">
        <f aca="false">SUMIFS(Sorties!$E$2:$E$5000,Sorties!$A$2:$A$5000,$A140,Sorties!$C$2:$C$5000,K$2)</f>
        <v>18</v>
      </c>
      <c r="L140" s="15" t="n">
        <f aca="false">SUMIFS(Sorties!$E$2:$E$5000,Sorties!$A$2:$A$5000,$A140,Sorties!$C$2:$C$5000,L$2)</f>
        <v>1</v>
      </c>
      <c r="M140" s="15" t="n">
        <f aca="false">SUMIFS(Sorties!$E$2:$E$5000,Sorties!$A$2:$A$5000,$A140,Sorties!$C$2:$C$5000,M$2)</f>
        <v>3</v>
      </c>
      <c r="N140" s="15" t="n">
        <f aca="false">SUMIFS(Sorties!$E$2:$E$5000,Sorties!$A$2:$A$5000,$A140,Sorties!$C$2:$C$5000,N$2)</f>
        <v>0</v>
      </c>
      <c r="O140" s="15" t="n">
        <f aca="false">SUMIFS(Sorties!$E$2:$E$5000,Sorties!$A$2:$A$5000,$A140,Sorties!$C$2:$C$5000,O$2)</f>
        <v>0</v>
      </c>
      <c r="P140" s="15" t="n">
        <f aca="false">SUMIFS(Sorties!$E$2:$E$5000,Sorties!$A$2:$A$5000,$A140,Sorties!$C$2:$C$5000,P$2)</f>
        <v>0</v>
      </c>
      <c r="Q140" s="15" t="n">
        <f aca="false">SUMIFS(Sorties!$E$2:$E$5000,Sorties!$A$2:$A$5000,$A140,Sorties!$C$2:$C$5000,Q$2)</f>
        <v>0</v>
      </c>
      <c r="R140" s="15" t="n">
        <f aca="false">SUMIFS(Sorties!$E$2:$E$5000,Sorties!$A$2:$A$5000,$A140,Sorties!$C$2:$C$5000,R$2)</f>
        <v>0</v>
      </c>
    </row>
    <row r="141" customFormat="false" ht="15" hidden="false" customHeight="false" outlineLevel="0" collapsed="false">
      <c r="A141" s="12" t="n">
        <v>46135</v>
      </c>
      <c r="B141" s="15" t="n">
        <f aca="false">SUMIFS(Sorties!$E$2:$E$5000,Sorties!$A$2:$A$5000,$A141,Sorties!$C$2:$C$5000,B$2,Sorties!$F$2:$F$5000,"&lt;&gt;Commande spéciale")</f>
        <v>5</v>
      </c>
      <c r="C141" s="15" t="n">
        <f aca="false">SUMIFS(Sorties!$E$2:$E$5000,Sorties!$A$2:$A$5000,$A141,Sorties!$C$2:$C$5000,C$2,Sorties!$F$2:$F$5000,"&lt;&gt;Commande spéciale")</f>
        <v>5</v>
      </c>
      <c r="D141" s="15" t="n">
        <f aca="false">SUMIFS(Sorties!$E$2:$E$5000,Sorties!$A$2:$A$5000,$A141,Sorties!$C$2:$C$5000,D$2,Sorties!$F$2:$F$5000,"&lt;&gt;Commande spéciale")</f>
        <v>0</v>
      </c>
      <c r="E141" s="15" t="n">
        <f aca="false">SUMIFS(Sorties!$E$2:$E$5000,Sorties!$A$2:$A$5000,$A141,Sorties!$C$2:$C$5000,E$2,Sorties!$F$2:$F$5000,"&lt;&gt;Commande spéciale")</f>
        <v>1</v>
      </c>
      <c r="F141" s="15" t="n">
        <f aca="false">SUMIFS(Sorties!$E$2:$E$5000,Sorties!$A$2:$A$5000,$A141,Sorties!$C$2:$C$5000,F$2,Sorties!$F$2:$F$5000,"&lt;&gt;Commande spéciale")</f>
        <v>0</v>
      </c>
      <c r="G141" s="15" t="n">
        <f aca="false">SUMIFS(Sorties!$E$2:$E$5000,Sorties!$A$2:$A$5000,$A141,Sorties!$C$2:$C$5000,G$2,Sorties!$F$2:$F$5000,"&lt;&gt;Commande spéciale")</f>
        <v>1</v>
      </c>
      <c r="H141" s="15" t="n">
        <f aca="false">SUMIFS(Sorties!$E$2:$E$5000,Sorties!$A$2:$A$5000,$A141,Sorties!$C$2:$C$5000,H$2,Sorties!$F$2:$F$5000,"&lt;&gt;Commande spéciale")</f>
        <v>0</v>
      </c>
      <c r="I141" s="15" t="n">
        <f aca="false">SUMIFS(Sorties!$E$2:$E$5000,Sorties!$A$2:$A$5000,$A141,Sorties!$C$2:$C$5000,I$2,Sorties!$F$2:$F$5000,"&lt;&gt;Commande spéciale")</f>
        <v>0</v>
      </c>
      <c r="K141" s="15" t="n">
        <f aca="false">SUMIFS(Sorties!$E$2:$E$5000,Sorties!$A$2:$A$5000,$A141,Sorties!$C$2:$C$5000,K$2)</f>
        <v>5</v>
      </c>
      <c r="L141" s="15" t="n">
        <f aca="false">SUMIFS(Sorties!$E$2:$E$5000,Sorties!$A$2:$A$5000,$A141,Sorties!$C$2:$C$5000,L$2)</f>
        <v>5</v>
      </c>
      <c r="M141" s="15" t="n">
        <f aca="false">SUMIFS(Sorties!$E$2:$E$5000,Sorties!$A$2:$A$5000,$A141,Sorties!$C$2:$C$5000,M$2)</f>
        <v>0</v>
      </c>
      <c r="N141" s="15" t="n">
        <f aca="false">SUMIFS(Sorties!$E$2:$E$5000,Sorties!$A$2:$A$5000,$A141,Sorties!$C$2:$C$5000,N$2)</f>
        <v>1</v>
      </c>
      <c r="O141" s="15" t="n">
        <f aca="false">SUMIFS(Sorties!$E$2:$E$5000,Sorties!$A$2:$A$5000,$A141,Sorties!$C$2:$C$5000,O$2)</f>
        <v>0</v>
      </c>
      <c r="P141" s="15" t="n">
        <f aca="false">SUMIFS(Sorties!$E$2:$E$5000,Sorties!$A$2:$A$5000,$A141,Sorties!$C$2:$C$5000,P$2)</f>
        <v>1</v>
      </c>
      <c r="Q141" s="15" t="n">
        <f aca="false">SUMIFS(Sorties!$E$2:$E$5000,Sorties!$A$2:$A$5000,$A141,Sorties!$C$2:$C$5000,Q$2)</f>
        <v>0</v>
      </c>
      <c r="R141" s="15" t="n">
        <f aca="false">SUMIFS(Sorties!$E$2:$E$5000,Sorties!$A$2:$A$5000,$A141,Sorties!$C$2:$C$5000,R$2)</f>
        <v>0</v>
      </c>
    </row>
    <row r="142" customFormat="false" ht="15" hidden="false" customHeight="false" outlineLevel="0" collapsed="false">
      <c r="A142" s="12" t="n">
        <v>46136</v>
      </c>
      <c r="B142" s="15" t="n">
        <f aca="false">SUMIFS(Sorties!$E$2:$E$5000,Sorties!$A$2:$A$5000,$A142,Sorties!$C$2:$C$5000,B$2,Sorties!$F$2:$F$5000,"&lt;&gt;Commande spéciale")</f>
        <v>8</v>
      </c>
      <c r="C142" s="15" t="n">
        <f aca="false">SUMIFS(Sorties!$E$2:$E$5000,Sorties!$A$2:$A$5000,$A142,Sorties!$C$2:$C$5000,C$2,Sorties!$F$2:$F$5000,"&lt;&gt;Commande spéciale")</f>
        <v>6</v>
      </c>
      <c r="D142" s="15" t="n">
        <f aca="false">SUMIFS(Sorties!$E$2:$E$5000,Sorties!$A$2:$A$5000,$A142,Sorties!$C$2:$C$5000,D$2,Sorties!$F$2:$F$5000,"&lt;&gt;Commande spéciale")</f>
        <v>6</v>
      </c>
      <c r="E142" s="15" t="n">
        <f aca="false">SUMIFS(Sorties!$E$2:$E$5000,Sorties!$A$2:$A$5000,$A142,Sorties!$C$2:$C$5000,E$2,Sorties!$F$2:$F$5000,"&lt;&gt;Commande spéciale")</f>
        <v>1</v>
      </c>
      <c r="F142" s="15" t="n">
        <f aca="false">SUMIFS(Sorties!$E$2:$E$5000,Sorties!$A$2:$A$5000,$A142,Sorties!$C$2:$C$5000,F$2,Sorties!$F$2:$F$5000,"&lt;&gt;Commande spéciale")</f>
        <v>4</v>
      </c>
      <c r="G142" s="15" t="n">
        <f aca="false">SUMIFS(Sorties!$E$2:$E$5000,Sorties!$A$2:$A$5000,$A142,Sorties!$C$2:$C$5000,G$2,Sorties!$F$2:$F$5000,"&lt;&gt;Commande spéciale")</f>
        <v>0</v>
      </c>
      <c r="H142" s="15" t="n">
        <f aca="false">SUMIFS(Sorties!$E$2:$E$5000,Sorties!$A$2:$A$5000,$A142,Sorties!$C$2:$C$5000,H$2,Sorties!$F$2:$F$5000,"&lt;&gt;Commande spéciale")</f>
        <v>0</v>
      </c>
      <c r="I142" s="15" t="n">
        <f aca="false">SUMIFS(Sorties!$E$2:$E$5000,Sorties!$A$2:$A$5000,$A142,Sorties!$C$2:$C$5000,I$2,Sorties!$F$2:$F$5000,"&lt;&gt;Commande spéciale")</f>
        <v>0</v>
      </c>
      <c r="K142" s="15" t="n">
        <f aca="false">SUMIFS(Sorties!$E$2:$E$5000,Sorties!$A$2:$A$5000,$A142,Sorties!$C$2:$C$5000,K$2)</f>
        <v>8</v>
      </c>
      <c r="L142" s="15" t="n">
        <f aca="false">SUMIFS(Sorties!$E$2:$E$5000,Sorties!$A$2:$A$5000,$A142,Sorties!$C$2:$C$5000,L$2)</f>
        <v>6</v>
      </c>
      <c r="M142" s="15" t="n">
        <f aca="false">SUMIFS(Sorties!$E$2:$E$5000,Sorties!$A$2:$A$5000,$A142,Sorties!$C$2:$C$5000,M$2)</f>
        <v>6</v>
      </c>
      <c r="N142" s="15" t="n">
        <f aca="false">SUMIFS(Sorties!$E$2:$E$5000,Sorties!$A$2:$A$5000,$A142,Sorties!$C$2:$C$5000,N$2)</f>
        <v>1</v>
      </c>
      <c r="O142" s="15" t="n">
        <f aca="false">SUMIFS(Sorties!$E$2:$E$5000,Sorties!$A$2:$A$5000,$A142,Sorties!$C$2:$C$5000,O$2)</f>
        <v>4</v>
      </c>
      <c r="P142" s="15" t="n">
        <f aca="false">SUMIFS(Sorties!$E$2:$E$5000,Sorties!$A$2:$A$5000,$A142,Sorties!$C$2:$C$5000,P$2)</f>
        <v>0</v>
      </c>
      <c r="Q142" s="15" t="n">
        <f aca="false">SUMIFS(Sorties!$E$2:$E$5000,Sorties!$A$2:$A$5000,$A142,Sorties!$C$2:$C$5000,Q$2)</f>
        <v>0</v>
      </c>
      <c r="R142" s="15" t="n">
        <f aca="false">SUMIFS(Sorties!$E$2:$E$5000,Sorties!$A$2:$A$5000,$A142,Sorties!$C$2:$C$5000,R$2)</f>
        <v>0</v>
      </c>
    </row>
    <row r="143" customFormat="false" ht="15" hidden="false" customHeight="false" outlineLevel="0" collapsed="false">
      <c r="A143" s="12" t="n">
        <v>46139</v>
      </c>
      <c r="B143" s="15" t="n">
        <f aca="false">SUMIFS(Sorties!$E$2:$E$5000,Sorties!$A$2:$A$5000,$A143,Sorties!$C$2:$C$5000,B$2,Sorties!$F$2:$F$5000,"&lt;&gt;Commande spéciale")</f>
        <v>5</v>
      </c>
      <c r="C143" s="15" t="n">
        <f aca="false">SUMIFS(Sorties!$E$2:$E$5000,Sorties!$A$2:$A$5000,$A143,Sorties!$C$2:$C$5000,C$2,Sorties!$F$2:$F$5000,"&lt;&gt;Commande spéciale")</f>
        <v>6</v>
      </c>
      <c r="D143" s="15" t="n">
        <f aca="false">SUMIFS(Sorties!$E$2:$E$5000,Sorties!$A$2:$A$5000,$A143,Sorties!$C$2:$C$5000,D$2,Sorties!$F$2:$F$5000,"&lt;&gt;Commande spéciale")</f>
        <v>4</v>
      </c>
      <c r="E143" s="15" t="n">
        <f aca="false">SUMIFS(Sorties!$E$2:$E$5000,Sorties!$A$2:$A$5000,$A143,Sorties!$C$2:$C$5000,E$2,Sorties!$F$2:$F$5000,"&lt;&gt;Commande spéciale")</f>
        <v>4</v>
      </c>
      <c r="F143" s="15" t="n">
        <f aca="false">SUMIFS(Sorties!$E$2:$E$5000,Sorties!$A$2:$A$5000,$A143,Sorties!$C$2:$C$5000,F$2,Sorties!$F$2:$F$5000,"&lt;&gt;Commande spéciale")</f>
        <v>0</v>
      </c>
      <c r="G143" s="15" t="n">
        <f aca="false">SUMIFS(Sorties!$E$2:$E$5000,Sorties!$A$2:$A$5000,$A143,Sorties!$C$2:$C$5000,G$2,Sorties!$F$2:$F$5000,"&lt;&gt;Commande spéciale")</f>
        <v>0</v>
      </c>
      <c r="H143" s="15" t="n">
        <f aca="false">SUMIFS(Sorties!$E$2:$E$5000,Sorties!$A$2:$A$5000,$A143,Sorties!$C$2:$C$5000,H$2,Sorties!$F$2:$F$5000,"&lt;&gt;Commande spéciale")</f>
        <v>0</v>
      </c>
      <c r="I143" s="15" t="n">
        <f aca="false">SUMIFS(Sorties!$E$2:$E$5000,Sorties!$A$2:$A$5000,$A143,Sorties!$C$2:$C$5000,I$2,Sorties!$F$2:$F$5000,"&lt;&gt;Commande spéciale")</f>
        <v>0</v>
      </c>
      <c r="K143" s="15" t="n">
        <f aca="false">SUMIFS(Sorties!$E$2:$E$5000,Sorties!$A$2:$A$5000,$A143,Sorties!$C$2:$C$5000,K$2)</f>
        <v>5</v>
      </c>
      <c r="L143" s="15" t="n">
        <f aca="false">SUMIFS(Sorties!$E$2:$E$5000,Sorties!$A$2:$A$5000,$A143,Sorties!$C$2:$C$5000,L$2)</f>
        <v>6</v>
      </c>
      <c r="M143" s="15" t="n">
        <f aca="false">SUMIFS(Sorties!$E$2:$E$5000,Sorties!$A$2:$A$5000,$A143,Sorties!$C$2:$C$5000,M$2)</f>
        <v>4</v>
      </c>
      <c r="N143" s="15" t="n">
        <f aca="false">SUMIFS(Sorties!$E$2:$E$5000,Sorties!$A$2:$A$5000,$A143,Sorties!$C$2:$C$5000,N$2)</f>
        <v>4</v>
      </c>
      <c r="O143" s="15" t="n">
        <f aca="false">SUMIFS(Sorties!$E$2:$E$5000,Sorties!$A$2:$A$5000,$A143,Sorties!$C$2:$C$5000,O$2)</f>
        <v>0</v>
      </c>
      <c r="P143" s="15" t="n">
        <f aca="false">SUMIFS(Sorties!$E$2:$E$5000,Sorties!$A$2:$A$5000,$A143,Sorties!$C$2:$C$5000,P$2)</f>
        <v>0</v>
      </c>
      <c r="Q143" s="15" t="n">
        <f aca="false">SUMIFS(Sorties!$E$2:$E$5000,Sorties!$A$2:$A$5000,$A143,Sorties!$C$2:$C$5000,Q$2)</f>
        <v>0</v>
      </c>
      <c r="R143" s="15" t="n">
        <f aca="false">SUMIFS(Sorties!$E$2:$E$5000,Sorties!$A$2:$A$5000,$A143,Sorties!$C$2:$C$5000,R$2)</f>
        <v>0</v>
      </c>
    </row>
    <row r="144" customFormat="false" ht="15" hidden="false" customHeight="false" outlineLevel="0" collapsed="false">
      <c r="A144" s="12" t="n">
        <v>46140</v>
      </c>
      <c r="B144" s="15" t="n">
        <f aca="false">SUMIFS(Sorties!$E$2:$E$5000,Sorties!$A$2:$A$5000,$A144,Sorties!$C$2:$C$5000,B$2,Sorties!$F$2:$F$5000,"&lt;&gt;Commande spéciale")</f>
        <v>12</v>
      </c>
      <c r="C144" s="15" t="n">
        <f aca="false">SUMIFS(Sorties!$E$2:$E$5000,Sorties!$A$2:$A$5000,$A144,Sorties!$C$2:$C$5000,C$2,Sorties!$F$2:$F$5000,"&lt;&gt;Commande spéciale")</f>
        <v>6</v>
      </c>
      <c r="D144" s="15" t="n">
        <f aca="false">SUMIFS(Sorties!$E$2:$E$5000,Sorties!$A$2:$A$5000,$A144,Sorties!$C$2:$C$5000,D$2,Sorties!$F$2:$F$5000,"&lt;&gt;Commande spéciale")</f>
        <v>0</v>
      </c>
      <c r="E144" s="15" t="n">
        <f aca="false">SUMIFS(Sorties!$E$2:$E$5000,Sorties!$A$2:$A$5000,$A144,Sorties!$C$2:$C$5000,E$2,Sorties!$F$2:$F$5000,"&lt;&gt;Commande spéciale")</f>
        <v>0</v>
      </c>
      <c r="F144" s="15" t="n">
        <f aca="false">SUMIFS(Sorties!$E$2:$E$5000,Sorties!$A$2:$A$5000,$A144,Sorties!$C$2:$C$5000,F$2,Sorties!$F$2:$F$5000,"&lt;&gt;Commande spéciale")</f>
        <v>4</v>
      </c>
      <c r="G144" s="15" t="n">
        <f aca="false">SUMIFS(Sorties!$E$2:$E$5000,Sorties!$A$2:$A$5000,$A144,Sorties!$C$2:$C$5000,G$2,Sorties!$F$2:$F$5000,"&lt;&gt;Commande spéciale")</f>
        <v>0</v>
      </c>
      <c r="H144" s="15" t="n">
        <f aca="false">SUMIFS(Sorties!$E$2:$E$5000,Sorties!$A$2:$A$5000,$A144,Sorties!$C$2:$C$5000,H$2,Sorties!$F$2:$F$5000,"&lt;&gt;Commande spéciale")</f>
        <v>0</v>
      </c>
      <c r="I144" s="15" t="n">
        <f aca="false">SUMIFS(Sorties!$E$2:$E$5000,Sorties!$A$2:$A$5000,$A144,Sorties!$C$2:$C$5000,I$2,Sorties!$F$2:$F$5000,"&lt;&gt;Commande spéciale")</f>
        <v>0</v>
      </c>
      <c r="K144" s="15" t="n">
        <f aca="false">SUMIFS(Sorties!$E$2:$E$5000,Sorties!$A$2:$A$5000,$A144,Sorties!$C$2:$C$5000,K$2)</f>
        <v>12</v>
      </c>
      <c r="L144" s="15" t="n">
        <f aca="false">SUMIFS(Sorties!$E$2:$E$5000,Sorties!$A$2:$A$5000,$A144,Sorties!$C$2:$C$5000,L$2)</f>
        <v>6</v>
      </c>
      <c r="M144" s="15" t="n">
        <f aca="false">SUMIFS(Sorties!$E$2:$E$5000,Sorties!$A$2:$A$5000,$A144,Sorties!$C$2:$C$5000,M$2)</f>
        <v>0</v>
      </c>
      <c r="N144" s="15" t="n">
        <f aca="false">SUMIFS(Sorties!$E$2:$E$5000,Sorties!$A$2:$A$5000,$A144,Sorties!$C$2:$C$5000,N$2)</f>
        <v>0</v>
      </c>
      <c r="O144" s="15" t="n">
        <f aca="false">SUMIFS(Sorties!$E$2:$E$5000,Sorties!$A$2:$A$5000,$A144,Sorties!$C$2:$C$5000,O$2)</f>
        <v>4</v>
      </c>
      <c r="P144" s="15" t="n">
        <f aca="false">SUMIFS(Sorties!$E$2:$E$5000,Sorties!$A$2:$A$5000,$A144,Sorties!$C$2:$C$5000,P$2)</f>
        <v>0</v>
      </c>
      <c r="Q144" s="15" t="n">
        <f aca="false">SUMIFS(Sorties!$E$2:$E$5000,Sorties!$A$2:$A$5000,$A144,Sorties!$C$2:$C$5000,Q$2)</f>
        <v>0</v>
      </c>
      <c r="R144" s="15" t="n">
        <f aca="false">SUMIFS(Sorties!$E$2:$E$5000,Sorties!$A$2:$A$5000,$A144,Sorties!$C$2:$C$5000,R$2)</f>
        <v>0</v>
      </c>
    </row>
    <row r="145" customFormat="false" ht="15" hidden="false" customHeight="false" outlineLevel="0" collapsed="false">
      <c r="A145" s="12" t="n">
        <v>46141</v>
      </c>
      <c r="B145" s="15" t="n">
        <f aca="false">SUMIFS(Sorties!$E$2:$E$5000,Sorties!$A$2:$A$5000,$A145,Sorties!$C$2:$C$5000,B$2,Sorties!$F$2:$F$5000,"&lt;&gt;Commande spéciale")</f>
        <v>18</v>
      </c>
      <c r="C145" s="15" t="n">
        <f aca="false">SUMIFS(Sorties!$E$2:$E$5000,Sorties!$A$2:$A$5000,$A145,Sorties!$C$2:$C$5000,C$2,Sorties!$F$2:$F$5000,"&lt;&gt;Commande spéciale")</f>
        <v>6</v>
      </c>
      <c r="D145" s="15" t="n">
        <f aca="false">SUMIFS(Sorties!$E$2:$E$5000,Sorties!$A$2:$A$5000,$A145,Sorties!$C$2:$C$5000,D$2,Sorties!$F$2:$F$5000,"&lt;&gt;Commande spéciale")</f>
        <v>0</v>
      </c>
      <c r="E145" s="15" t="n">
        <f aca="false">SUMIFS(Sorties!$E$2:$E$5000,Sorties!$A$2:$A$5000,$A145,Sorties!$C$2:$C$5000,E$2,Sorties!$F$2:$F$5000,"&lt;&gt;Commande spéciale")</f>
        <v>0</v>
      </c>
      <c r="F145" s="15" t="n">
        <f aca="false">SUMIFS(Sorties!$E$2:$E$5000,Sorties!$A$2:$A$5000,$A145,Sorties!$C$2:$C$5000,F$2,Sorties!$F$2:$F$5000,"&lt;&gt;Commande spéciale")</f>
        <v>6</v>
      </c>
      <c r="G145" s="15" t="n">
        <f aca="false">SUMIFS(Sorties!$E$2:$E$5000,Sorties!$A$2:$A$5000,$A145,Sorties!$C$2:$C$5000,G$2,Sorties!$F$2:$F$5000,"&lt;&gt;Commande spéciale")</f>
        <v>1</v>
      </c>
      <c r="H145" s="15" t="n">
        <f aca="false">SUMIFS(Sorties!$E$2:$E$5000,Sorties!$A$2:$A$5000,$A145,Sorties!$C$2:$C$5000,H$2,Sorties!$F$2:$F$5000,"&lt;&gt;Commande spéciale")</f>
        <v>0</v>
      </c>
      <c r="I145" s="15" t="n">
        <f aca="false">SUMIFS(Sorties!$E$2:$E$5000,Sorties!$A$2:$A$5000,$A145,Sorties!$C$2:$C$5000,I$2,Sorties!$F$2:$F$5000,"&lt;&gt;Commande spéciale")</f>
        <v>0</v>
      </c>
      <c r="K145" s="15" t="n">
        <f aca="false">SUMIFS(Sorties!$E$2:$E$5000,Sorties!$A$2:$A$5000,$A145,Sorties!$C$2:$C$5000,K$2)</f>
        <v>18</v>
      </c>
      <c r="L145" s="15" t="n">
        <f aca="false">SUMIFS(Sorties!$E$2:$E$5000,Sorties!$A$2:$A$5000,$A145,Sorties!$C$2:$C$5000,L$2)</f>
        <v>6</v>
      </c>
      <c r="M145" s="15" t="n">
        <f aca="false">SUMIFS(Sorties!$E$2:$E$5000,Sorties!$A$2:$A$5000,$A145,Sorties!$C$2:$C$5000,M$2)</f>
        <v>0</v>
      </c>
      <c r="N145" s="15" t="n">
        <f aca="false">SUMIFS(Sorties!$E$2:$E$5000,Sorties!$A$2:$A$5000,$A145,Sorties!$C$2:$C$5000,N$2)</f>
        <v>0</v>
      </c>
      <c r="O145" s="15" t="n">
        <f aca="false">SUMIFS(Sorties!$E$2:$E$5000,Sorties!$A$2:$A$5000,$A145,Sorties!$C$2:$C$5000,O$2)</f>
        <v>6</v>
      </c>
      <c r="P145" s="15" t="n">
        <f aca="false">SUMIFS(Sorties!$E$2:$E$5000,Sorties!$A$2:$A$5000,$A145,Sorties!$C$2:$C$5000,P$2)</f>
        <v>1</v>
      </c>
      <c r="Q145" s="15" t="n">
        <f aca="false">SUMIFS(Sorties!$E$2:$E$5000,Sorties!$A$2:$A$5000,$A145,Sorties!$C$2:$C$5000,Q$2)</f>
        <v>0</v>
      </c>
      <c r="R145" s="15" t="n">
        <f aca="false">SUMIFS(Sorties!$E$2:$E$5000,Sorties!$A$2:$A$5000,$A145,Sorties!$C$2:$C$5000,R$2)</f>
        <v>0</v>
      </c>
    </row>
    <row r="146" customFormat="false" ht="15" hidden="false" customHeight="false" outlineLevel="0" collapsed="false">
      <c r="A146" s="12" t="n">
        <v>46142</v>
      </c>
      <c r="B146" s="15" t="n">
        <f aca="false">SUMIFS(Sorties!$E$2:$E$5000,Sorties!$A$2:$A$5000,$A146,Sorties!$C$2:$C$5000,B$2,Sorties!$F$2:$F$5000,"&lt;&gt;Commande spéciale")</f>
        <v>14</v>
      </c>
      <c r="C146" s="15" t="n">
        <f aca="false">SUMIFS(Sorties!$E$2:$E$5000,Sorties!$A$2:$A$5000,$A146,Sorties!$C$2:$C$5000,C$2,Sorties!$F$2:$F$5000,"&lt;&gt;Commande spéciale")</f>
        <v>4</v>
      </c>
      <c r="D146" s="15" t="n">
        <f aca="false">SUMIFS(Sorties!$E$2:$E$5000,Sorties!$A$2:$A$5000,$A146,Sorties!$C$2:$C$5000,D$2,Sorties!$F$2:$F$5000,"&lt;&gt;Commande spéciale")</f>
        <v>0</v>
      </c>
      <c r="E146" s="15" t="n">
        <f aca="false">SUMIFS(Sorties!$E$2:$E$5000,Sorties!$A$2:$A$5000,$A146,Sorties!$C$2:$C$5000,E$2,Sorties!$F$2:$F$5000,"&lt;&gt;Commande spéciale")</f>
        <v>1</v>
      </c>
      <c r="F146" s="15" t="n">
        <f aca="false">SUMIFS(Sorties!$E$2:$E$5000,Sorties!$A$2:$A$5000,$A146,Sorties!$C$2:$C$5000,F$2,Sorties!$F$2:$F$5000,"&lt;&gt;Commande spéciale")</f>
        <v>0</v>
      </c>
      <c r="G146" s="15" t="n">
        <f aca="false">SUMIFS(Sorties!$E$2:$E$5000,Sorties!$A$2:$A$5000,$A146,Sorties!$C$2:$C$5000,G$2,Sorties!$F$2:$F$5000,"&lt;&gt;Commande spéciale")</f>
        <v>0</v>
      </c>
      <c r="H146" s="15" t="n">
        <f aca="false">SUMIFS(Sorties!$E$2:$E$5000,Sorties!$A$2:$A$5000,$A146,Sorties!$C$2:$C$5000,H$2,Sorties!$F$2:$F$5000,"&lt;&gt;Commande spéciale")</f>
        <v>0</v>
      </c>
      <c r="I146" s="15" t="n">
        <f aca="false">SUMIFS(Sorties!$E$2:$E$5000,Sorties!$A$2:$A$5000,$A146,Sorties!$C$2:$C$5000,I$2,Sorties!$F$2:$F$5000,"&lt;&gt;Commande spéciale")</f>
        <v>0</v>
      </c>
      <c r="K146" s="15" t="n">
        <f aca="false">SUMIFS(Sorties!$E$2:$E$5000,Sorties!$A$2:$A$5000,$A146,Sorties!$C$2:$C$5000,K$2)</f>
        <v>14</v>
      </c>
      <c r="L146" s="15" t="n">
        <f aca="false">SUMIFS(Sorties!$E$2:$E$5000,Sorties!$A$2:$A$5000,$A146,Sorties!$C$2:$C$5000,L$2)</f>
        <v>4</v>
      </c>
      <c r="M146" s="15" t="n">
        <f aca="false">SUMIFS(Sorties!$E$2:$E$5000,Sorties!$A$2:$A$5000,$A146,Sorties!$C$2:$C$5000,M$2)</f>
        <v>0</v>
      </c>
      <c r="N146" s="15" t="n">
        <f aca="false">SUMIFS(Sorties!$E$2:$E$5000,Sorties!$A$2:$A$5000,$A146,Sorties!$C$2:$C$5000,N$2)</f>
        <v>1</v>
      </c>
      <c r="O146" s="15" t="n">
        <f aca="false">SUMIFS(Sorties!$E$2:$E$5000,Sorties!$A$2:$A$5000,$A146,Sorties!$C$2:$C$5000,O$2)</f>
        <v>0</v>
      </c>
      <c r="P146" s="15" t="n">
        <f aca="false">SUMIFS(Sorties!$E$2:$E$5000,Sorties!$A$2:$A$5000,$A146,Sorties!$C$2:$C$5000,P$2)</f>
        <v>0</v>
      </c>
      <c r="Q146" s="15" t="n">
        <f aca="false">SUMIFS(Sorties!$E$2:$E$5000,Sorties!$A$2:$A$5000,$A146,Sorties!$C$2:$C$5000,Q$2)</f>
        <v>0</v>
      </c>
      <c r="R146" s="15" t="n">
        <f aca="false">SUMIFS(Sorties!$E$2:$E$5000,Sorties!$A$2:$A$5000,$A146,Sorties!$C$2:$C$5000,R$2)</f>
        <v>0</v>
      </c>
    </row>
    <row r="147" customFormat="false" ht="15" hidden="false" customHeight="false" outlineLevel="0" collapsed="false">
      <c r="A147" s="12" t="n">
        <v>46146</v>
      </c>
      <c r="B147" s="15" t="n">
        <f aca="false">SUMIFS(Sorties!$E$2:$E$5000,Sorties!$A$2:$A$5000,$A147,Sorties!$C$2:$C$5000,B$2,Sorties!$F$2:$F$5000,"&lt;&gt;Commande spéciale")</f>
        <v>13</v>
      </c>
      <c r="C147" s="15" t="n">
        <f aca="false">SUMIFS(Sorties!$E$2:$E$5000,Sorties!$A$2:$A$5000,$A147,Sorties!$C$2:$C$5000,C$2,Sorties!$F$2:$F$5000,"&lt;&gt;Commande spéciale")</f>
        <v>5</v>
      </c>
      <c r="D147" s="15" t="n">
        <f aca="false">SUMIFS(Sorties!$E$2:$E$5000,Sorties!$A$2:$A$5000,$A147,Sorties!$C$2:$C$5000,D$2,Sorties!$F$2:$F$5000,"&lt;&gt;Commande spéciale")</f>
        <v>3</v>
      </c>
      <c r="E147" s="15" t="n">
        <f aca="false">SUMIFS(Sorties!$E$2:$E$5000,Sorties!$A$2:$A$5000,$A147,Sorties!$C$2:$C$5000,E$2,Sorties!$F$2:$F$5000,"&lt;&gt;Commande spéciale")</f>
        <v>0</v>
      </c>
      <c r="F147" s="15" t="n">
        <f aca="false">SUMIFS(Sorties!$E$2:$E$5000,Sorties!$A$2:$A$5000,$A147,Sorties!$C$2:$C$5000,F$2,Sorties!$F$2:$F$5000,"&lt;&gt;Commande spéciale")</f>
        <v>0</v>
      </c>
      <c r="G147" s="15" t="n">
        <f aca="false">SUMIFS(Sorties!$E$2:$E$5000,Sorties!$A$2:$A$5000,$A147,Sorties!$C$2:$C$5000,G$2,Sorties!$F$2:$F$5000,"&lt;&gt;Commande spéciale")</f>
        <v>0</v>
      </c>
      <c r="H147" s="15" t="n">
        <f aca="false">SUMIFS(Sorties!$E$2:$E$5000,Sorties!$A$2:$A$5000,$A147,Sorties!$C$2:$C$5000,H$2,Sorties!$F$2:$F$5000,"&lt;&gt;Commande spéciale")</f>
        <v>2</v>
      </c>
      <c r="I147" s="15" t="n">
        <f aca="false">SUMIFS(Sorties!$E$2:$E$5000,Sorties!$A$2:$A$5000,$A147,Sorties!$C$2:$C$5000,I$2,Sorties!$F$2:$F$5000,"&lt;&gt;Commande spéciale")</f>
        <v>0</v>
      </c>
      <c r="K147" s="15" t="n">
        <f aca="false">SUMIFS(Sorties!$E$2:$E$5000,Sorties!$A$2:$A$5000,$A147,Sorties!$C$2:$C$5000,K$2)</f>
        <v>13</v>
      </c>
      <c r="L147" s="15" t="n">
        <f aca="false">SUMIFS(Sorties!$E$2:$E$5000,Sorties!$A$2:$A$5000,$A147,Sorties!$C$2:$C$5000,L$2)</f>
        <v>5</v>
      </c>
      <c r="M147" s="15" t="n">
        <f aca="false">SUMIFS(Sorties!$E$2:$E$5000,Sorties!$A$2:$A$5000,$A147,Sorties!$C$2:$C$5000,M$2)</f>
        <v>3</v>
      </c>
      <c r="N147" s="15" t="n">
        <f aca="false">SUMIFS(Sorties!$E$2:$E$5000,Sorties!$A$2:$A$5000,$A147,Sorties!$C$2:$C$5000,N$2)</f>
        <v>0</v>
      </c>
      <c r="O147" s="15" t="n">
        <f aca="false">SUMIFS(Sorties!$E$2:$E$5000,Sorties!$A$2:$A$5000,$A147,Sorties!$C$2:$C$5000,O$2)</f>
        <v>0</v>
      </c>
      <c r="P147" s="15" t="n">
        <f aca="false">SUMIFS(Sorties!$E$2:$E$5000,Sorties!$A$2:$A$5000,$A147,Sorties!$C$2:$C$5000,P$2)</f>
        <v>0</v>
      </c>
      <c r="Q147" s="15" t="n">
        <f aca="false">SUMIFS(Sorties!$E$2:$E$5000,Sorties!$A$2:$A$5000,$A147,Sorties!$C$2:$C$5000,Q$2)</f>
        <v>2</v>
      </c>
      <c r="R147" s="15" t="n">
        <f aca="false">SUMIFS(Sorties!$E$2:$E$5000,Sorties!$A$2:$A$5000,$A147,Sorties!$C$2:$C$5000,R$2)</f>
        <v>0</v>
      </c>
    </row>
    <row r="148" customFormat="false" ht="15" hidden="false" customHeight="false" outlineLevel="0" collapsed="false">
      <c r="A148" s="12" t="n">
        <v>46147</v>
      </c>
      <c r="B148" s="15" t="n">
        <f aca="false">SUMIFS(Sorties!$E$2:$E$5000,Sorties!$A$2:$A$5000,$A148,Sorties!$C$2:$C$5000,B$2,Sorties!$F$2:$F$5000,"&lt;&gt;Commande spéciale")</f>
        <v>10</v>
      </c>
      <c r="C148" s="15" t="n">
        <f aca="false">SUMIFS(Sorties!$E$2:$E$5000,Sorties!$A$2:$A$5000,$A148,Sorties!$C$2:$C$5000,C$2,Sorties!$F$2:$F$5000,"&lt;&gt;Commande spéciale")</f>
        <v>7</v>
      </c>
      <c r="D148" s="15" t="n">
        <f aca="false">SUMIFS(Sorties!$E$2:$E$5000,Sorties!$A$2:$A$5000,$A148,Sorties!$C$2:$C$5000,D$2,Sorties!$F$2:$F$5000,"&lt;&gt;Commande spéciale")</f>
        <v>4</v>
      </c>
      <c r="E148" s="15" t="n">
        <f aca="false">SUMIFS(Sorties!$E$2:$E$5000,Sorties!$A$2:$A$5000,$A148,Sorties!$C$2:$C$5000,E$2,Sorties!$F$2:$F$5000,"&lt;&gt;Commande spéciale")</f>
        <v>4</v>
      </c>
      <c r="F148" s="15" t="n">
        <f aca="false">SUMIFS(Sorties!$E$2:$E$5000,Sorties!$A$2:$A$5000,$A148,Sorties!$C$2:$C$5000,F$2,Sorties!$F$2:$F$5000,"&lt;&gt;Commande spéciale")</f>
        <v>2</v>
      </c>
      <c r="G148" s="15" t="n">
        <f aca="false">SUMIFS(Sorties!$E$2:$E$5000,Sorties!$A$2:$A$5000,$A148,Sorties!$C$2:$C$5000,G$2,Sorties!$F$2:$F$5000,"&lt;&gt;Commande spéciale")</f>
        <v>2</v>
      </c>
      <c r="H148" s="15" t="n">
        <f aca="false">SUMIFS(Sorties!$E$2:$E$5000,Sorties!$A$2:$A$5000,$A148,Sorties!$C$2:$C$5000,H$2,Sorties!$F$2:$F$5000,"&lt;&gt;Commande spéciale")</f>
        <v>0</v>
      </c>
      <c r="I148" s="15" t="n">
        <f aca="false">SUMIFS(Sorties!$E$2:$E$5000,Sorties!$A$2:$A$5000,$A148,Sorties!$C$2:$C$5000,I$2,Sorties!$F$2:$F$5000,"&lt;&gt;Commande spéciale")</f>
        <v>1</v>
      </c>
      <c r="K148" s="15" t="n">
        <f aca="false">SUMIFS(Sorties!$E$2:$E$5000,Sorties!$A$2:$A$5000,$A148,Sorties!$C$2:$C$5000,K$2)</f>
        <v>10</v>
      </c>
      <c r="L148" s="15" t="n">
        <f aca="false">SUMIFS(Sorties!$E$2:$E$5000,Sorties!$A$2:$A$5000,$A148,Sorties!$C$2:$C$5000,L$2)</f>
        <v>7</v>
      </c>
      <c r="M148" s="15" t="n">
        <f aca="false">SUMIFS(Sorties!$E$2:$E$5000,Sorties!$A$2:$A$5000,$A148,Sorties!$C$2:$C$5000,M$2)</f>
        <v>4</v>
      </c>
      <c r="N148" s="15" t="n">
        <f aca="false">SUMIFS(Sorties!$E$2:$E$5000,Sorties!$A$2:$A$5000,$A148,Sorties!$C$2:$C$5000,N$2)</f>
        <v>4</v>
      </c>
      <c r="O148" s="15" t="n">
        <f aca="false">SUMIFS(Sorties!$E$2:$E$5000,Sorties!$A$2:$A$5000,$A148,Sorties!$C$2:$C$5000,O$2)</f>
        <v>2</v>
      </c>
      <c r="P148" s="15" t="n">
        <f aca="false">SUMIFS(Sorties!$E$2:$E$5000,Sorties!$A$2:$A$5000,$A148,Sorties!$C$2:$C$5000,P$2)</f>
        <v>2</v>
      </c>
      <c r="Q148" s="15" t="n">
        <f aca="false">SUMIFS(Sorties!$E$2:$E$5000,Sorties!$A$2:$A$5000,$A148,Sorties!$C$2:$C$5000,Q$2)</f>
        <v>0</v>
      </c>
      <c r="R148" s="15" t="n">
        <f aca="false">SUMIFS(Sorties!$E$2:$E$5000,Sorties!$A$2:$A$5000,$A148,Sorties!$C$2:$C$5000,R$2)</f>
        <v>1</v>
      </c>
    </row>
    <row r="149" customFormat="false" ht="15" hidden="false" customHeight="false" outlineLevel="0" collapsed="false">
      <c r="A149" s="12" t="n">
        <v>46148</v>
      </c>
      <c r="B149" s="15" t="n">
        <f aca="false">SUMIFS(Sorties!$E$2:$E$5000,Sorties!$A$2:$A$5000,$A149,Sorties!$C$2:$C$5000,B$2,Sorties!$F$2:$F$5000,"&lt;&gt;Commande spéciale")</f>
        <v>0</v>
      </c>
      <c r="C149" s="15" t="n">
        <f aca="false">SUMIFS(Sorties!$E$2:$E$5000,Sorties!$A$2:$A$5000,$A149,Sorties!$C$2:$C$5000,C$2,Sorties!$F$2:$F$5000,"&lt;&gt;Commande spéciale")</f>
        <v>8</v>
      </c>
      <c r="D149" s="15" t="n">
        <f aca="false">SUMIFS(Sorties!$E$2:$E$5000,Sorties!$A$2:$A$5000,$A149,Sorties!$C$2:$C$5000,D$2,Sorties!$F$2:$F$5000,"&lt;&gt;Commande spéciale")</f>
        <v>4</v>
      </c>
      <c r="E149" s="15" t="n">
        <f aca="false">SUMIFS(Sorties!$E$2:$E$5000,Sorties!$A$2:$A$5000,$A149,Sorties!$C$2:$C$5000,E$2,Sorties!$F$2:$F$5000,"&lt;&gt;Commande spéciale")</f>
        <v>4</v>
      </c>
      <c r="F149" s="15" t="n">
        <f aca="false">SUMIFS(Sorties!$E$2:$E$5000,Sorties!$A$2:$A$5000,$A149,Sorties!$C$2:$C$5000,F$2,Sorties!$F$2:$F$5000,"&lt;&gt;Commande spéciale")</f>
        <v>4</v>
      </c>
      <c r="G149" s="15" t="n">
        <f aca="false">SUMIFS(Sorties!$E$2:$E$5000,Sorties!$A$2:$A$5000,$A149,Sorties!$C$2:$C$5000,G$2,Sorties!$F$2:$F$5000,"&lt;&gt;Commande spéciale")</f>
        <v>0</v>
      </c>
      <c r="H149" s="15" t="n">
        <f aca="false">SUMIFS(Sorties!$E$2:$E$5000,Sorties!$A$2:$A$5000,$A149,Sorties!$C$2:$C$5000,H$2,Sorties!$F$2:$F$5000,"&lt;&gt;Commande spéciale")</f>
        <v>0</v>
      </c>
      <c r="I149" s="15" t="n">
        <f aca="false">SUMIFS(Sorties!$E$2:$E$5000,Sorties!$A$2:$A$5000,$A149,Sorties!$C$2:$C$5000,I$2,Sorties!$F$2:$F$5000,"&lt;&gt;Commande spéciale")</f>
        <v>0</v>
      </c>
      <c r="K149" s="15" t="n">
        <f aca="false">SUMIFS(Sorties!$E$2:$E$5000,Sorties!$A$2:$A$5000,$A149,Sorties!$C$2:$C$5000,K$2)</f>
        <v>0</v>
      </c>
      <c r="L149" s="15" t="n">
        <f aca="false">SUMIFS(Sorties!$E$2:$E$5000,Sorties!$A$2:$A$5000,$A149,Sorties!$C$2:$C$5000,L$2)</f>
        <v>8</v>
      </c>
      <c r="M149" s="15" t="n">
        <f aca="false">SUMIFS(Sorties!$E$2:$E$5000,Sorties!$A$2:$A$5000,$A149,Sorties!$C$2:$C$5000,M$2)</f>
        <v>4</v>
      </c>
      <c r="N149" s="15" t="n">
        <f aca="false">SUMIFS(Sorties!$E$2:$E$5000,Sorties!$A$2:$A$5000,$A149,Sorties!$C$2:$C$5000,N$2)</f>
        <v>4</v>
      </c>
      <c r="O149" s="15" t="n">
        <f aca="false">SUMIFS(Sorties!$E$2:$E$5000,Sorties!$A$2:$A$5000,$A149,Sorties!$C$2:$C$5000,O$2)</f>
        <v>4</v>
      </c>
      <c r="P149" s="15" t="n">
        <f aca="false">SUMIFS(Sorties!$E$2:$E$5000,Sorties!$A$2:$A$5000,$A149,Sorties!$C$2:$C$5000,P$2)</f>
        <v>0</v>
      </c>
      <c r="Q149" s="15" t="n">
        <f aca="false">SUMIFS(Sorties!$E$2:$E$5000,Sorties!$A$2:$A$5000,$A149,Sorties!$C$2:$C$5000,Q$2)</f>
        <v>0</v>
      </c>
      <c r="R149" s="15" t="n">
        <f aca="false">SUMIFS(Sorties!$E$2:$E$5000,Sorties!$A$2:$A$5000,$A149,Sorties!$C$2:$C$5000,R$2)</f>
        <v>0</v>
      </c>
    </row>
    <row r="150" customFormat="false" ht="15" hidden="false" customHeight="false" outlineLevel="0" collapsed="false">
      <c r="A150" s="12" t="n">
        <v>46149</v>
      </c>
      <c r="B150" s="15" t="n">
        <f aca="false">SUMIFS(Sorties!$E$2:$E$5000,Sorties!$A$2:$A$5000,$A150,Sorties!$C$2:$C$5000,B$2,Sorties!$F$2:$F$5000,"&lt;&gt;Commande spéciale")</f>
        <v>10</v>
      </c>
      <c r="C150" s="15" t="n">
        <f aca="false">SUMIFS(Sorties!$E$2:$E$5000,Sorties!$A$2:$A$5000,$A150,Sorties!$C$2:$C$5000,C$2,Sorties!$F$2:$F$5000,"&lt;&gt;Commande spéciale")</f>
        <v>4</v>
      </c>
      <c r="D150" s="15" t="n">
        <f aca="false">SUMIFS(Sorties!$E$2:$E$5000,Sorties!$A$2:$A$5000,$A150,Sorties!$C$2:$C$5000,D$2,Sorties!$F$2:$F$5000,"&lt;&gt;Commande spéciale")</f>
        <v>1</v>
      </c>
      <c r="E150" s="15" t="n">
        <f aca="false">SUMIFS(Sorties!$E$2:$E$5000,Sorties!$A$2:$A$5000,$A150,Sorties!$C$2:$C$5000,E$2,Sorties!$F$2:$F$5000,"&lt;&gt;Commande spéciale")</f>
        <v>4</v>
      </c>
      <c r="F150" s="15" t="n">
        <f aca="false">SUMIFS(Sorties!$E$2:$E$5000,Sorties!$A$2:$A$5000,$A150,Sorties!$C$2:$C$5000,F$2,Sorties!$F$2:$F$5000,"&lt;&gt;Commande spéciale")</f>
        <v>0</v>
      </c>
      <c r="G150" s="15" t="n">
        <f aca="false">SUMIFS(Sorties!$E$2:$E$5000,Sorties!$A$2:$A$5000,$A150,Sorties!$C$2:$C$5000,G$2,Sorties!$F$2:$F$5000,"&lt;&gt;Commande spéciale")</f>
        <v>0</v>
      </c>
      <c r="H150" s="15" t="n">
        <f aca="false">SUMIFS(Sorties!$E$2:$E$5000,Sorties!$A$2:$A$5000,$A150,Sorties!$C$2:$C$5000,H$2,Sorties!$F$2:$F$5000,"&lt;&gt;Commande spéciale")</f>
        <v>0</v>
      </c>
      <c r="I150" s="15" t="n">
        <f aca="false">SUMIFS(Sorties!$E$2:$E$5000,Sorties!$A$2:$A$5000,$A150,Sorties!$C$2:$C$5000,I$2,Sorties!$F$2:$F$5000,"&lt;&gt;Commande spéciale")</f>
        <v>0</v>
      </c>
      <c r="K150" s="15" t="n">
        <f aca="false">SUMIFS(Sorties!$E$2:$E$5000,Sorties!$A$2:$A$5000,$A150,Sorties!$C$2:$C$5000,K$2)</f>
        <v>10</v>
      </c>
      <c r="L150" s="15" t="n">
        <f aca="false">SUMIFS(Sorties!$E$2:$E$5000,Sorties!$A$2:$A$5000,$A150,Sorties!$C$2:$C$5000,L$2)</f>
        <v>4</v>
      </c>
      <c r="M150" s="15" t="n">
        <f aca="false">SUMIFS(Sorties!$E$2:$E$5000,Sorties!$A$2:$A$5000,$A150,Sorties!$C$2:$C$5000,M$2)</f>
        <v>1</v>
      </c>
      <c r="N150" s="15" t="n">
        <f aca="false">SUMIFS(Sorties!$E$2:$E$5000,Sorties!$A$2:$A$5000,$A150,Sorties!$C$2:$C$5000,N$2)</f>
        <v>4</v>
      </c>
      <c r="O150" s="15" t="n">
        <f aca="false">SUMIFS(Sorties!$E$2:$E$5000,Sorties!$A$2:$A$5000,$A150,Sorties!$C$2:$C$5000,O$2)</f>
        <v>0</v>
      </c>
      <c r="P150" s="15" t="n">
        <f aca="false">SUMIFS(Sorties!$E$2:$E$5000,Sorties!$A$2:$A$5000,$A150,Sorties!$C$2:$C$5000,P$2)</f>
        <v>0</v>
      </c>
      <c r="Q150" s="15" t="n">
        <f aca="false">SUMIFS(Sorties!$E$2:$E$5000,Sorties!$A$2:$A$5000,$A150,Sorties!$C$2:$C$5000,Q$2)</f>
        <v>0</v>
      </c>
      <c r="R150" s="15" t="n">
        <f aca="false">SUMIFS(Sorties!$E$2:$E$5000,Sorties!$A$2:$A$5000,$A150,Sorties!$C$2:$C$5000,R$2)</f>
        <v>0</v>
      </c>
    </row>
    <row r="151" customFormat="false" ht="15" hidden="false" customHeight="false" outlineLevel="0" collapsed="false">
      <c r="A151" s="12" t="n">
        <v>46153</v>
      </c>
      <c r="B151" s="15" t="n">
        <f aca="false">SUMIFS(Sorties!$E$2:$E$5000,Sorties!$A$2:$A$5000,$A151,Sorties!$C$2:$C$5000,B$2,Sorties!$F$2:$F$5000,"&lt;&gt;Commande spéciale")</f>
        <v>12</v>
      </c>
      <c r="C151" s="15" t="n">
        <f aca="false">SUMIFS(Sorties!$E$2:$E$5000,Sorties!$A$2:$A$5000,$A151,Sorties!$C$2:$C$5000,C$2,Sorties!$F$2:$F$5000,"&lt;&gt;Commande spéciale")</f>
        <v>7</v>
      </c>
      <c r="D151" s="15" t="n">
        <f aca="false">SUMIFS(Sorties!$E$2:$E$5000,Sorties!$A$2:$A$5000,$A151,Sorties!$C$2:$C$5000,D$2,Sorties!$F$2:$F$5000,"&lt;&gt;Commande spéciale")</f>
        <v>3</v>
      </c>
      <c r="E151" s="15" t="n">
        <f aca="false">SUMIFS(Sorties!$E$2:$E$5000,Sorties!$A$2:$A$5000,$A151,Sorties!$C$2:$C$5000,E$2,Sorties!$F$2:$F$5000,"&lt;&gt;Commande spéciale")</f>
        <v>0</v>
      </c>
      <c r="F151" s="15" t="n">
        <f aca="false">SUMIFS(Sorties!$E$2:$E$5000,Sorties!$A$2:$A$5000,$A151,Sorties!$C$2:$C$5000,F$2,Sorties!$F$2:$F$5000,"&lt;&gt;Commande spéciale")</f>
        <v>0</v>
      </c>
      <c r="G151" s="15" t="n">
        <f aca="false">SUMIFS(Sorties!$E$2:$E$5000,Sorties!$A$2:$A$5000,$A151,Sorties!$C$2:$C$5000,G$2,Sorties!$F$2:$F$5000,"&lt;&gt;Commande spéciale")</f>
        <v>0</v>
      </c>
      <c r="H151" s="15" t="n">
        <f aca="false">SUMIFS(Sorties!$E$2:$E$5000,Sorties!$A$2:$A$5000,$A151,Sorties!$C$2:$C$5000,H$2,Sorties!$F$2:$F$5000,"&lt;&gt;Commande spéciale")</f>
        <v>0</v>
      </c>
      <c r="I151" s="15" t="n">
        <f aca="false">SUMIFS(Sorties!$E$2:$E$5000,Sorties!$A$2:$A$5000,$A151,Sorties!$C$2:$C$5000,I$2,Sorties!$F$2:$F$5000,"&lt;&gt;Commande spéciale")</f>
        <v>0</v>
      </c>
      <c r="K151" s="15" t="n">
        <f aca="false">SUMIFS(Sorties!$E$2:$E$5000,Sorties!$A$2:$A$5000,$A151,Sorties!$C$2:$C$5000,K$2)</f>
        <v>12</v>
      </c>
      <c r="L151" s="15" t="n">
        <f aca="false">SUMIFS(Sorties!$E$2:$E$5000,Sorties!$A$2:$A$5000,$A151,Sorties!$C$2:$C$5000,L$2)</f>
        <v>7</v>
      </c>
      <c r="M151" s="15" t="n">
        <f aca="false">SUMIFS(Sorties!$E$2:$E$5000,Sorties!$A$2:$A$5000,$A151,Sorties!$C$2:$C$5000,M$2)</f>
        <v>3</v>
      </c>
      <c r="N151" s="15" t="n">
        <f aca="false">SUMIFS(Sorties!$E$2:$E$5000,Sorties!$A$2:$A$5000,$A151,Sorties!$C$2:$C$5000,N$2)</f>
        <v>0</v>
      </c>
      <c r="O151" s="15" t="n">
        <f aca="false">SUMIFS(Sorties!$E$2:$E$5000,Sorties!$A$2:$A$5000,$A151,Sorties!$C$2:$C$5000,O$2)</f>
        <v>0</v>
      </c>
      <c r="P151" s="15" t="n">
        <f aca="false">SUMIFS(Sorties!$E$2:$E$5000,Sorties!$A$2:$A$5000,$A151,Sorties!$C$2:$C$5000,P$2)</f>
        <v>0</v>
      </c>
      <c r="Q151" s="15" t="n">
        <f aca="false">SUMIFS(Sorties!$E$2:$E$5000,Sorties!$A$2:$A$5000,$A151,Sorties!$C$2:$C$5000,Q$2)</f>
        <v>0</v>
      </c>
      <c r="R151" s="15" t="n">
        <f aca="false">SUMIFS(Sorties!$E$2:$E$5000,Sorties!$A$2:$A$5000,$A151,Sorties!$C$2:$C$5000,R$2)</f>
        <v>0</v>
      </c>
    </row>
    <row r="152" customFormat="false" ht="15" hidden="false" customHeight="false" outlineLevel="0" collapsed="false">
      <c r="A152" s="12" t="n">
        <v>46154</v>
      </c>
      <c r="B152" s="15" t="n">
        <f aca="false">SUMIFS(Sorties!$E$2:$E$5000,Sorties!$A$2:$A$5000,$A152,Sorties!$C$2:$C$5000,B$2,Sorties!$F$2:$F$5000,"&lt;&gt;Commande spéciale")</f>
        <v>5</v>
      </c>
      <c r="C152" s="15" t="n">
        <f aca="false">SUMIFS(Sorties!$E$2:$E$5000,Sorties!$A$2:$A$5000,$A152,Sorties!$C$2:$C$5000,C$2,Sorties!$F$2:$F$5000,"&lt;&gt;Commande spéciale")</f>
        <v>7</v>
      </c>
      <c r="D152" s="15" t="n">
        <f aca="false">SUMIFS(Sorties!$E$2:$E$5000,Sorties!$A$2:$A$5000,$A152,Sorties!$C$2:$C$5000,D$2,Sorties!$F$2:$F$5000,"&lt;&gt;Commande spéciale")</f>
        <v>2</v>
      </c>
      <c r="E152" s="15" t="n">
        <f aca="false">SUMIFS(Sorties!$E$2:$E$5000,Sorties!$A$2:$A$5000,$A152,Sorties!$C$2:$C$5000,E$2,Sorties!$F$2:$F$5000,"&lt;&gt;Commande spéciale")</f>
        <v>0</v>
      </c>
      <c r="F152" s="15" t="n">
        <f aca="false">SUMIFS(Sorties!$E$2:$E$5000,Sorties!$A$2:$A$5000,$A152,Sorties!$C$2:$C$5000,F$2,Sorties!$F$2:$F$5000,"&lt;&gt;Commande spéciale")</f>
        <v>0</v>
      </c>
      <c r="G152" s="15" t="n">
        <f aca="false">SUMIFS(Sorties!$E$2:$E$5000,Sorties!$A$2:$A$5000,$A152,Sorties!$C$2:$C$5000,G$2,Sorties!$F$2:$F$5000,"&lt;&gt;Commande spéciale")</f>
        <v>0</v>
      </c>
      <c r="H152" s="15" t="n">
        <f aca="false">SUMIFS(Sorties!$E$2:$E$5000,Sorties!$A$2:$A$5000,$A152,Sorties!$C$2:$C$5000,H$2,Sorties!$F$2:$F$5000,"&lt;&gt;Commande spéciale")</f>
        <v>0</v>
      </c>
      <c r="I152" s="15" t="n">
        <f aca="false">SUMIFS(Sorties!$E$2:$E$5000,Sorties!$A$2:$A$5000,$A152,Sorties!$C$2:$C$5000,I$2,Sorties!$F$2:$F$5000,"&lt;&gt;Commande spéciale")</f>
        <v>0</v>
      </c>
      <c r="K152" s="15" t="n">
        <f aca="false">SUMIFS(Sorties!$E$2:$E$5000,Sorties!$A$2:$A$5000,$A152,Sorties!$C$2:$C$5000,K$2)</f>
        <v>5</v>
      </c>
      <c r="L152" s="15" t="n">
        <f aca="false">SUMIFS(Sorties!$E$2:$E$5000,Sorties!$A$2:$A$5000,$A152,Sorties!$C$2:$C$5000,L$2)</f>
        <v>7</v>
      </c>
      <c r="M152" s="15" t="n">
        <f aca="false">SUMIFS(Sorties!$E$2:$E$5000,Sorties!$A$2:$A$5000,$A152,Sorties!$C$2:$C$5000,M$2)</f>
        <v>2</v>
      </c>
      <c r="N152" s="15" t="n">
        <f aca="false">SUMIFS(Sorties!$E$2:$E$5000,Sorties!$A$2:$A$5000,$A152,Sorties!$C$2:$C$5000,N$2)</f>
        <v>0</v>
      </c>
      <c r="O152" s="15" t="n">
        <f aca="false">SUMIFS(Sorties!$E$2:$E$5000,Sorties!$A$2:$A$5000,$A152,Sorties!$C$2:$C$5000,O$2)</f>
        <v>0</v>
      </c>
      <c r="P152" s="15" t="n">
        <f aca="false">SUMIFS(Sorties!$E$2:$E$5000,Sorties!$A$2:$A$5000,$A152,Sorties!$C$2:$C$5000,P$2)</f>
        <v>0</v>
      </c>
      <c r="Q152" s="15" t="n">
        <f aca="false">SUMIFS(Sorties!$E$2:$E$5000,Sorties!$A$2:$A$5000,$A152,Sorties!$C$2:$C$5000,Q$2)</f>
        <v>0</v>
      </c>
      <c r="R152" s="15" t="n">
        <f aca="false">SUMIFS(Sorties!$E$2:$E$5000,Sorties!$A$2:$A$5000,$A152,Sorties!$C$2:$C$5000,R$2)</f>
        <v>0</v>
      </c>
    </row>
    <row r="153" customFormat="false" ht="15" hidden="false" customHeight="false" outlineLevel="0" collapsed="false">
      <c r="A153" s="12" t="n">
        <v>46155</v>
      </c>
      <c r="B153" s="15" t="n">
        <f aca="false">SUMIFS(Sorties!$E$2:$E$5000,Sorties!$A$2:$A$5000,$A153,Sorties!$C$2:$C$5000,B$2,Sorties!$F$2:$F$5000,"&lt;&gt;Commande spéciale")</f>
        <v>14</v>
      </c>
      <c r="C153" s="15" t="n">
        <f aca="false">SUMIFS(Sorties!$E$2:$E$5000,Sorties!$A$2:$A$5000,$A153,Sorties!$C$2:$C$5000,C$2,Sorties!$F$2:$F$5000,"&lt;&gt;Commande spéciale")</f>
        <v>11</v>
      </c>
      <c r="D153" s="15" t="n">
        <f aca="false">SUMIFS(Sorties!$E$2:$E$5000,Sorties!$A$2:$A$5000,$A153,Sorties!$C$2:$C$5000,D$2,Sorties!$F$2:$F$5000,"&lt;&gt;Commande spéciale")</f>
        <v>3</v>
      </c>
      <c r="E153" s="15" t="n">
        <f aca="false">SUMIFS(Sorties!$E$2:$E$5000,Sorties!$A$2:$A$5000,$A153,Sorties!$C$2:$C$5000,E$2,Sorties!$F$2:$F$5000,"&lt;&gt;Commande spéciale")</f>
        <v>0</v>
      </c>
      <c r="F153" s="15" t="n">
        <f aca="false">SUMIFS(Sorties!$E$2:$E$5000,Sorties!$A$2:$A$5000,$A153,Sorties!$C$2:$C$5000,F$2,Sorties!$F$2:$F$5000,"&lt;&gt;Commande spéciale")</f>
        <v>0</v>
      </c>
      <c r="G153" s="15" t="n">
        <f aca="false">SUMIFS(Sorties!$E$2:$E$5000,Sorties!$A$2:$A$5000,$A153,Sorties!$C$2:$C$5000,G$2,Sorties!$F$2:$F$5000,"&lt;&gt;Commande spéciale")</f>
        <v>0</v>
      </c>
      <c r="H153" s="15" t="n">
        <f aca="false">SUMIFS(Sorties!$E$2:$E$5000,Sorties!$A$2:$A$5000,$A153,Sorties!$C$2:$C$5000,H$2,Sorties!$F$2:$F$5000,"&lt;&gt;Commande spéciale")</f>
        <v>4</v>
      </c>
      <c r="I153" s="15" t="n">
        <f aca="false">SUMIFS(Sorties!$E$2:$E$5000,Sorties!$A$2:$A$5000,$A153,Sorties!$C$2:$C$5000,I$2,Sorties!$F$2:$F$5000,"&lt;&gt;Commande spéciale")</f>
        <v>0</v>
      </c>
      <c r="K153" s="15" t="n">
        <f aca="false">SUMIFS(Sorties!$E$2:$E$5000,Sorties!$A$2:$A$5000,$A153,Sorties!$C$2:$C$5000,K$2)</f>
        <v>14</v>
      </c>
      <c r="L153" s="15" t="n">
        <f aca="false">SUMIFS(Sorties!$E$2:$E$5000,Sorties!$A$2:$A$5000,$A153,Sorties!$C$2:$C$5000,L$2)</f>
        <v>11</v>
      </c>
      <c r="M153" s="15" t="n">
        <f aca="false">SUMIFS(Sorties!$E$2:$E$5000,Sorties!$A$2:$A$5000,$A153,Sorties!$C$2:$C$5000,M$2)</f>
        <v>3</v>
      </c>
      <c r="N153" s="15" t="n">
        <f aca="false">SUMIFS(Sorties!$E$2:$E$5000,Sorties!$A$2:$A$5000,$A153,Sorties!$C$2:$C$5000,N$2)</f>
        <v>0</v>
      </c>
      <c r="O153" s="15" t="n">
        <f aca="false">SUMIFS(Sorties!$E$2:$E$5000,Sorties!$A$2:$A$5000,$A153,Sorties!$C$2:$C$5000,O$2)</f>
        <v>0</v>
      </c>
      <c r="P153" s="15" t="n">
        <f aca="false">SUMIFS(Sorties!$E$2:$E$5000,Sorties!$A$2:$A$5000,$A153,Sorties!$C$2:$C$5000,P$2)</f>
        <v>0</v>
      </c>
      <c r="Q153" s="15" t="n">
        <f aca="false">SUMIFS(Sorties!$E$2:$E$5000,Sorties!$A$2:$A$5000,$A153,Sorties!$C$2:$C$5000,Q$2)</f>
        <v>4</v>
      </c>
      <c r="R153" s="15" t="n">
        <f aca="false">SUMIFS(Sorties!$E$2:$E$5000,Sorties!$A$2:$A$5000,$A153,Sorties!$C$2:$C$5000,R$2)</f>
        <v>0</v>
      </c>
    </row>
    <row r="154" customFormat="false" ht="15" hidden="false" customHeight="false" outlineLevel="0" collapsed="false">
      <c r="A154" s="12" t="n">
        <v>46160</v>
      </c>
      <c r="B154" s="15" t="n">
        <f aca="false">SUMIFS(Sorties!$E$2:$E$5000,Sorties!$A$2:$A$5000,$A154,Sorties!$C$2:$C$5000,B$2,Sorties!$F$2:$F$5000,"&lt;&gt;Commande spéciale")</f>
        <v>7</v>
      </c>
      <c r="C154" s="15" t="n">
        <f aca="false">SUMIFS(Sorties!$E$2:$E$5000,Sorties!$A$2:$A$5000,$A154,Sorties!$C$2:$C$5000,C$2,Sorties!$F$2:$F$5000,"&lt;&gt;Commande spéciale")</f>
        <v>8</v>
      </c>
      <c r="D154" s="15" t="n">
        <f aca="false">SUMIFS(Sorties!$E$2:$E$5000,Sorties!$A$2:$A$5000,$A154,Sorties!$C$2:$C$5000,D$2,Sorties!$F$2:$F$5000,"&lt;&gt;Commande spéciale")</f>
        <v>2</v>
      </c>
      <c r="E154" s="15" t="n">
        <f aca="false">SUMIFS(Sorties!$E$2:$E$5000,Sorties!$A$2:$A$5000,$A154,Sorties!$C$2:$C$5000,E$2,Sorties!$F$2:$F$5000,"&lt;&gt;Commande spéciale")</f>
        <v>0</v>
      </c>
      <c r="F154" s="15" t="n">
        <f aca="false">SUMIFS(Sorties!$E$2:$E$5000,Sorties!$A$2:$A$5000,$A154,Sorties!$C$2:$C$5000,F$2,Sorties!$F$2:$F$5000,"&lt;&gt;Commande spéciale")</f>
        <v>0</v>
      </c>
      <c r="G154" s="15" t="n">
        <f aca="false">SUMIFS(Sorties!$E$2:$E$5000,Sorties!$A$2:$A$5000,$A154,Sorties!$C$2:$C$5000,G$2,Sorties!$F$2:$F$5000,"&lt;&gt;Commande spéciale")</f>
        <v>2</v>
      </c>
      <c r="H154" s="15" t="n">
        <f aca="false">SUMIFS(Sorties!$E$2:$E$5000,Sorties!$A$2:$A$5000,$A154,Sorties!$C$2:$C$5000,H$2,Sorties!$F$2:$F$5000,"&lt;&gt;Commande spéciale")</f>
        <v>0</v>
      </c>
      <c r="I154" s="15" t="n">
        <f aca="false">SUMIFS(Sorties!$E$2:$E$5000,Sorties!$A$2:$A$5000,$A154,Sorties!$C$2:$C$5000,I$2,Sorties!$F$2:$F$5000,"&lt;&gt;Commande spéciale")</f>
        <v>0</v>
      </c>
      <c r="K154" s="15" t="n">
        <f aca="false">SUMIFS(Sorties!$E$2:$E$5000,Sorties!$A$2:$A$5000,$A154,Sorties!$C$2:$C$5000,K$2)</f>
        <v>7</v>
      </c>
      <c r="L154" s="15" t="n">
        <f aca="false">SUMIFS(Sorties!$E$2:$E$5000,Sorties!$A$2:$A$5000,$A154,Sorties!$C$2:$C$5000,L$2)</f>
        <v>8</v>
      </c>
      <c r="M154" s="15" t="n">
        <f aca="false">SUMIFS(Sorties!$E$2:$E$5000,Sorties!$A$2:$A$5000,$A154,Sorties!$C$2:$C$5000,M$2)</f>
        <v>2</v>
      </c>
      <c r="N154" s="15" t="n">
        <f aca="false">SUMIFS(Sorties!$E$2:$E$5000,Sorties!$A$2:$A$5000,$A154,Sorties!$C$2:$C$5000,N$2)</f>
        <v>0</v>
      </c>
      <c r="O154" s="15" t="n">
        <f aca="false">SUMIFS(Sorties!$E$2:$E$5000,Sorties!$A$2:$A$5000,$A154,Sorties!$C$2:$C$5000,O$2)</f>
        <v>0</v>
      </c>
      <c r="P154" s="15" t="n">
        <f aca="false">SUMIFS(Sorties!$E$2:$E$5000,Sorties!$A$2:$A$5000,$A154,Sorties!$C$2:$C$5000,P$2)</f>
        <v>2</v>
      </c>
      <c r="Q154" s="15" t="n">
        <f aca="false">SUMIFS(Sorties!$E$2:$E$5000,Sorties!$A$2:$A$5000,$A154,Sorties!$C$2:$C$5000,Q$2)</f>
        <v>0</v>
      </c>
      <c r="R154" s="15" t="n">
        <f aca="false">SUMIFS(Sorties!$E$2:$E$5000,Sorties!$A$2:$A$5000,$A154,Sorties!$C$2:$C$5000,R$2)</f>
        <v>0</v>
      </c>
    </row>
    <row r="155" customFormat="false" ht="15" hidden="false" customHeight="false" outlineLevel="0" collapsed="false">
      <c r="A155" s="12" t="n">
        <v>46161</v>
      </c>
      <c r="B155" s="15" t="n">
        <f aca="false">SUMIFS(Sorties!$E$2:$E$5000,Sorties!$A$2:$A$5000,$A155,Sorties!$C$2:$C$5000,B$2,Sorties!$F$2:$F$5000,"&lt;&gt;Commande spéciale")</f>
        <v>0</v>
      </c>
      <c r="C155" s="15" t="n">
        <f aca="false">SUMIFS(Sorties!$E$2:$E$5000,Sorties!$A$2:$A$5000,$A155,Sorties!$C$2:$C$5000,C$2,Sorties!$F$2:$F$5000,"&lt;&gt;Commande spéciale")</f>
        <v>11</v>
      </c>
      <c r="D155" s="15" t="n">
        <f aca="false">SUMIFS(Sorties!$E$2:$E$5000,Sorties!$A$2:$A$5000,$A155,Sorties!$C$2:$C$5000,D$2,Sorties!$F$2:$F$5000,"&lt;&gt;Commande spéciale")</f>
        <v>1</v>
      </c>
      <c r="E155" s="15" t="n">
        <f aca="false">SUMIFS(Sorties!$E$2:$E$5000,Sorties!$A$2:$A$5000,$A155,Sorties!$C$2:$C$5000,E$2,Sorties!$F$2:$F$5000,"&lt;&gt;Commande spéciale")</f>
        <v>0</v>
      </c>
      <c r="F155" s="15" t="n">
        <f aca="false">SUMIFS(Sorties!$E$2:$E$5000,Sorties!$A$2:$A$5000,$A155,Sorties!$C$2:$C$5000,F$2,Sorties!$F$2:$F$5000,"&lt;&gt;Commande spéciale")</f>
        <v>2</v>
      </c>
      <c r="G155" s="15" t="n">
        <f aca="false">SUMIFS(Sorties!$E$2:$E$5000,Sorties!$A$2:$A$5000,$A155,Sorties!$C$2:$C$5000,G$2,Sorties!$F$2:$F$5000,"&lt;&gt;Commande spéciale")</f>
        <v>0</v>
      </c>
      <c r="H155" s="15" t="n">
        <f aca="false">SUMIFS(Sorties!$E$2:$E$5000,Sorties!$A$2:$A$5000,$A155,Sorties!$C$2:$C$5000,H$2,Sorties!$F$2:$F$5000,"&lt;&gt;Commande spéciale")</f>
        <v>0</v>
      </c>
      <c r="I155" s="15" t="n">
        <f aca="false">SUMIFS(Sorties!$E$2:$E$5000,Sorties!$A$2:$A$5000,$A155,Sorties!$C$2:$C$5000,I$2,Sorties!$F$2:$F$5000,"&lt;&gt;Commande spéciale")</f>
        <v>0</v>
      </c>
      <c r="K155" s="15" t="n">
        <f aca="false">SUMIFS(Sorties!$E$2:$E$5000,Sorties!$A$2:$A$5000,$A155,Sorties!$C$2:$C$5000,K$2)</f>
        <v>0</v>
      </c>
      <c r="L155" s="15" t="n">
        <f aca="false">SUMIFS(Sorties!$E$2:$E$5000,Sorties!$A$2:$A$5000,$A155,Sorties!$C$2:$C$5000,L$2)</f>
        <v>11</v>
      </c>
      <c r="M155" s="15" t="n">
        <f aca="false">SUMIFS(Sorties!$E$2:$E$5000,Sorties!$A$2:$A$5000,$A155,Sorties!$C$2:$C$5000,M$2)</f>
        <v>1</v>
      </c>
      <c r="N155" s="15" t="n">
        <f aca="false">SUMIFS(Sorties!$E$2:$E$5000,Sorties!$A$2:$A$5000,$A155,Sorties!$C$2:$C$5000,N$2)</f>
        <v>0</v>
      </c>
      <c r="O155" s="15" t="n">
        <f aca="false">SUMIFS(Sorties!$E$2:$E$5000,Sorties!$A$2:$A$5000,$A155,Sorties!$C$2:$C$5000,O$2)</f>
        <v>2</v>
      </c>
      <c r="P155" s="15" t="n">
        <f aca="false">SUMIFS(Sorties!$E$2:$E$5000,Sorties!$A$2:$A$5000,$A155,Sorties!$C$2:$C$5000,P$2)</f>
        <v>0</v>
      </c>
      <c r="Q155" s="15" t="n">
        <f aca="false">SUMIFS(Sorties!$E$2:$E$5000,Sorties!$A$2:$A$5000,$A155,Sorties!$C$2:$C$5000,Q$2)</f>
        <v>0</v>
      </c>
      <c r="R155" s="15" t="n">
        <f aca="false">SUMIFS(Sorties!$E$2:$E$5000,Sorties!$A$2:$A$5000,$A155,Sorties!$C$2:$C$5000,R$2)</f>
        <v>0</v>
      </c>
    </row>
    <row r="156" customFormat="false" ht="15" hidden="false" customHeight="false" outlineLevel="0" collapsed="false">
      <c r="A156" s="12" t="n">
        <v>46162</v>
      </c>
      <c r="B156" s="15" t="n">
        <f aca="false">SUMIFS(Sorties!$E$2:$E$5000,Sorties!$A$2:$A$5000,$A156,Sorties!$C$2:$C$5000,B$2,Sorties!$F$2:$F$5000,"&lt;&gt;Commande spéciale")</f>
        <v>0</v>
      </c>
      <c r="C156" s="15" t="n">
        <f aca="false">SUMIFS(Sorties!$E$2:$E$5000,Sorties!$A$2:$A$5000,$A156,Sorties!$C$2:$C$5000,C$2,Sorties!$F$2:$F$5000,"&lt;&gt;Commande spéciale")</f>
        <v>8</v>
      </c>
      <c r="D156" s="15" t="n">
        <f aca="false">SUMIFS(Sorties!$E$2:$E$5000,Sorties!$A$2:$A$5000,$A156,Sorties!$C$2:$C$5000,D$2,Sorties!$F$2:$F$5000,"&lt;&gt;Commande spéciale")</f>
        <v>3</v>
      </c>
      <c r="E156" s="15" t="n">
        <f aca="false">SUMIFS(Sorties!$E$2:$E$5000,Sorties!$A$2:$A$5000,$A156,Sorties!$C$2:$C$5000,E$2,Sorties!$F$2:$F$5000,"&lt;&gt;Commande spéciale")</f>
        <v>4</v>
      </c>
      <c r="F156" s="15" t="n">
        <f aca="false">SUMIFS(Sorties!$E$2:$E$5000,Sorties!$A$2:$A$5000,$A156,Sorties!$C$2:$C$5000,F$2,Sorties!$F$2:$F$5000,"&lt;&gt;Commande spéciale")</f>
        <v>0</v>
      </c>
      <c r="G156" s="15" t="n">
        <f aca="false">SUMIFS(Sorties!$E$2:$E$5000,Sorties!$A$2:$A$5000,$A156,Sorties!$C$2:$C$5000,G$2,Sorties!$F$2:$F$5000,"&lt;&gt;Commande spéciale")</f>
        <v>0</v>
      </c>
      <c r="H156" s="15" t="n">
        <f aca="false">SUMIFS(Sorties!$E$2:$E$5000,Sorties!$A$2:$A$5000,$A156,Sorties!$C$2:$C$5000,H$2,Sorties!$F$2:$F$5000,"&lt;&gt;Commande spéciale")</f>
        <v>0</v>
      </c>
      <c r="I156" s="15" t="n">
        <f aca="false">SUMIFS(Sorties!$E$2:$E$5000,Sorties!$A$2:$A$5000,$A156,Sorties!$C$2:$C$5000,I$2,Sorties!$F$2:$F$5000,"&lt;&gt;Commande spéciale")</f>
        <v>0</v>
      </c>
      <c r="K156" s="15" t="n">
        <f aca="false">SUMIFS(Sorties!$E$2:$E$5000,Sorties!$A$2:$A$5000,$A156,Sorties!$C$2:$C$5000,K$2)</f>
        <v>0</v>
      </c>
      <c r="L156" s="15" t="n">
        <f aca="false">SUMIFS(Sorties!$E$2:$E$5000,Sorties!$A$2:$A$5000,$A156,Sorties!$C$2:$C$5000,L$2)</f>
        <v>8</v>
      </c>
      <c r="M156" s="15" t="n">
        <f aca="false">SUMIFS(Sorties!$E$2:$E$5000,Sorties!$A$2:$A$5000,$A156,Sorties!$C$2:$C$5000,M$2)</f>
        <v>3</v>
      </c>
      <c r="N156" s="15" t="n">
        <f aca="false">SUMIFS(Sorties!$E$2:$E$5000,Sorties!$A$2:$A$5000,$A156,Sorties!$C$2:$C$5000,N$2)</f>
        <v>4</v>
      </c>
      <c r="O156" s="15" t="n">
        <f aca="false">SUMIFS(Sorties!$E$2:$E$5000,Sorties!$A$2:$A$5000,$A156,Sorties!$C$2:$C$5000,O$2)</f>
        <v>0</v>
      </c>
      <c r="P156" s="15" t="n">
        <f aca="false">SUMIFS(Sorties!$E$2:$E$5000,Sorties!$A$2:$A$5000,$A156,Sorties!$C$2:$C$5000,P$2)</f>
        <v>0</v>
      </c>
      <c r="Q156" s="15" t="n">
        <f aca="false">SUMIFS(Sorties!$E$2:$E$5000,Sorties!$A$2:$A$5000,$A156,Sorties!$C$2:$C$5000,Q$2)</f>
        <v>0</v>
      </c>
      <c r="R156" s="15" t="n">
        <f aca="false">SUMIFS(Sorties!$E$2:$E$5000,Sorties!$A$2:$A$5000,$A156,Sorties!$C$2:$C$5000,R$2)</f>
        <v>0</v>
      </c>
    </row>
    <row r="157" customFormat="false" ht="15" hidden="false" customHeight="false" outlineLevel="0" collapsed="false">
      <c r="A157" s="12" t="n">
        <v>46163</v>
      </c>
      <c r="B157" s="15" t="n">
        <f aca="false">SUMIFS(Sorties!$E$2:$E$5000,Sorties!$A$2:$A$5000,$A157,Sorties!$C$2:$C$5000,B$2,Sorties!$F$2:$F$5000,"&lt;&gt;Commande spéciale")</f>
        <v>15</v>
      </c>
      <c r="C157" s="15" t="n">
        <f aca="false">SUMIFS(Sorties!$E$2:$E$5000,Sorties!$A$2:$A$5000,$A157,Sorties!$C$2:$C$5000,C$2,Sorties!$F$2:$F$5000,"&lt;&gt;Commande spéciale")</f>
        <v>6</v>
      </c>
      <c r="D157" s="15" t="n">
        <f aca="false">SUMIFS(Sorties!$E$2:$E$5000,Sorties!$A$2:$A$5000,$A157,Sorties!$C$2:$C$5000,D$2,Sorties!$F$2:$F$5000,"&lt;&gt;Commande spéciale")</f>
        <v>3</v>
      </c>
      <c r="E157" s="15" t="n">
        <f aca="false">SUMIFS(Sorties!$E$2:$E$5000,Sorties!$A$2:$A$5000,$A157,Sorties!$C$2:$C$5000,E$2,Sorties!$F$2:$F$5000,"&lt;&gt;Commande spéciale")</f>
        <v>0</v>
      </c>
      <c r="F157" s="15" t="n">
        <f aca="false">SUMIFS(Sorties!$E$2:$E$5000,Sorties!$A$2:$A$5000,$A157,Sorties!$C$2:$C$5000,F$2,Sorties!$F$2:$F$5000,"&lt;&gt;Commande spéciale")</f>
        <v>0</v>
      </c>
      <c r="G157" s="15" t="n">
        <f aca="false">SUMIFS(Sorties!$E$2:$E$5000,Sorties!$A$2:$A$5000,$A157,Sorties!$C$2:$C$5000,G$2,Sorties!$F$2:$F$5000,"&lt;&gt;Commande spéciale")</f>
        <v>0</v>
      </c>
      <c r="H157" s="15" t="n">
        <f aca="false">SUMIFS(Sorties!$E$2:$E$5000,Sorties!$A$2:$A$5000,$A157,Sorties!$C$2:$C$5000,H$2,Sorties!$F$2:$F$5000,"&lt;&gt;Commande spéciale")</f>
        <v>0</v>
      </c>
      <c r="I157" s="15" t="n">
        <f aca="false">SUMIFS(Sorties!$E$2:$E$5000,Sorties!$A$2:$A$5000,$A157,Sorties!$C$2:$C$5000,I$2,Sorties!$F$2:$F$5000,"&lt;&gt;Commande spéciale")</f>
        <v>0</v>
      </c>
      <c r="K157" s="15" t="n">
        <f aca="false">SUMIFS(Sorties!$E$2:$E$5000,Sorties!$A$2:$A$5000,$A157,Sorties!$C$2:$C$5000,K$2)</f>
        <v>15</v>
      </c>
      <c r="L157" s="15" t="n">
        <f aca="false">SUMIFS(Sorties!$E$2:$E$5000,Sorties!$A$2:$A$5000,$A157,Sorties!$C$2:$C$5000,L$2)</f>
        <v>6</v>
      </c>
      <c r="M157" s="15" t="n">
        <f aca="false">SUMIFS(Sorties!$E$2:$E$5000,Sorties!$A$2:$A$5000,$A157,Sorties!$C$2:$C$5000,M$2)</f>
        <v>3</v>
      </c>
      <c r="N157" s="15" t="n">
        <f aca="false">SUMIFS(Sorties!$E$2:$E$5000,Sorties!$A$2:$A$5000,$A157,Sorties!$C$2:$C$5000,N$2)</f>
        <v>0</v>
      </c>
      <c r="O157" s="15" t="n">
        <f aca="false">SUMIFS(Sorties!$E$2:$E$5000,Sorties!$A$2:$A$5000,$A157,Sorties!$C$2:$C$5000,O$2)</f>
        <v>0</v>
      </c>
      <c r="P157" s="15" t="n">
        <f aca="false">SUMIFS(Sorties!$E$2:$E$5000,Sorties!$A$2:$A$5000,$A157,Sorties!$C$2:$C$5000,P$2)</f>
        <v>0</v>
      </c>
      <c r="Q157" s="15" t="n">
        <f aca="false">SUMIFS(Sorties!$E$2:$E$5000,Sorties!$A$2:$A$5000,$A157,Sorties!$C$2:$C$5000,Q$2)</f>
        <v>0</v>
      </c>
      <c r="R157" s="15" t="n">
        <f aca="false">SUMIFS(Sorties!$E$2:$E$5000,Sorties!$A$2:$A$5000,$A157,Sorties!$C$2:$C$5000,R$2)</f>
        <v>0</v>
      </c>
    </row>
    <row r="158" customFormat="false" ht="15" hidden="false" customHeight="false" outlineLevel="0" collapsed="false">
      <c r="A158" s="12" t="n">
        <v>46164</v>
      </c>
      <c r="B158" s="15" t="n">
        <f aca="false">SUMIFS(Sorties!$E$2:$E$5000,Sorties!$A$2:$A$5000,$A158,Sorties!$C$2:$C$5000,B$2,Sorties!$F$2:$F$5000,"&lt;&gt;Commande spéciale")</f>
        <v>11</v>
      </c>
      <c r="C158" s="15" t="n">
        <f aca="false">SUMIFS(Sorties!$E$2:$E$5000,Sorties!$A$2:$A$5000,$A158,Sorties!$C$2:$C$5000,C$2,Sorties!$F$2:$F$5000,"&lt;&gt;Commande spéciale")</f>
        <v>2</v>
      </c>
      <c r="D158" s="15" t="n">
        <f aca="false">SUMIFS(Sorties!$E$2:$E$5000,Sorties!$A$2:$A$5000,$A158,Sorties!$C$2:$C$5000,D$2,Sorties!$F$2:$F$5000,"&lt;&gt;Commande spéciale")</f>
        <v>2</v>
      </c>
      <c r="E158" s="15" t="n">
        <f aca="false">SUMIFS(Sorties!$E$2:$E$5000,Sorties!$A$2:$A$5000,$A158,Sorties!$C$2:$C$5000,E$2,Sorties!$F$2:$F$5000,"&lt;&gt;Commande spéciale")</f>
        <v>0</v>
      </c>
      <c r="F158" s="15" t="n">
        <f aca="false">SUMIFS(Sorties!$E$2:$E$5000,Sorties!$A$2:$A$5000,$A158,Sorties!$C$2:$C$5000,F$2,Sorties!$F$2:$F$5000,"&lt;&gt;Commande spéciale")</f>
        <v>2</v>
      </c>
      <c r="G158" s="15" t="n">
        <f aca="false">SUMIFS(Sorties!$E$2:$E$5000,Sorties!$A$2:$A$5000,$A158,Sorties!$C$2:$C$5000,G$2,Sorties!$F$2:$F$5000,"&lt;&gt;Commande spéciale")</f>
        <v>1</v>
      </c>
      <c r="H158" s="15" t="n">
        <f aca="false">SUMIFS(Sorties!$E$2:$E$5000,Sorties!$A$2:$A$5000,$A158,Sorties!$C$2:$C$5000,H$2,Sorties!$F$2:$F$5000,"&lt;&gt;Commande spéciale")</f>
        <v>0</v>
      </c>
      <c r="I158" s="15" t="n">
        <f aca="false">SUMIFS(Sorties!$E$2:$E$5000,Sorties!$A$2:$A$5000,$A158,Sorties!$C$2:$C$5000,I$2,Sorties!$F$2:$F$5000,"&lt;&gt;Commande spéciale")</f>
        <v>0</v>
      </c>
      <c r="K158" s="15" t="n">
        <f aca="false">SUMIFS(Sorties!$E$2:$E$5000,Sorties!$A$2:$A$5000,$A158,Sorties!$C$2:$C$5000,K$2)</f>
        <v>11</v>
      </c>
      <c r="L158" s="15" t="n">
        <f aca="false">SUMIFS(Sorties!$E$2:$E$5000,Sorties!$A$2:$A$5000,$A158,Sorties!$C$2:$C$5000,L$2)</f>
        <v>2</v>
      </c>
      <c r="M158" s="15" t="n">
        <f aca="false">SUMIFS(Sorties!$E$2:$E$5000,Sorties!$A$2:$A$5000,$A158,Sorties!$C$2:$C$5000,M$2)</f>
        <v>2</v>
      </c>
      <c r="N158" s="15" t="n">
        <f aca="false">SUMIFS(Sorties!$E$2:$E$5000,Sorties!$A$2:$A$5000,$A158,Sorties!$C$2:$C$5000,N$2)</f>
        <v>0</v>
      </c>
      <c r="O158" s="15" t="n">
        <f aca="false">SUMIFS(Sorties!$E$2:$E$5000,Sorties!$A$2:$A$5000,$A158,Sorties!$C$2:$C$5000,O$2)</f>
        <v>2</v>
      </c>
      <c r="P158" s="15" t="n">
        <f aca="false">SUMIFS(Sorties!$E$2:$E$5000,Sorties!$A$2:$A$5000,$A158,Sorties!$C$2:$C$5000,P$2)</f>
        <v>1</v>
      </c>
      <c r="Q158" s="15" t="n">
        <f aca="false">SUMIFS(Sorties!$E$2:$E$5000,Sorties!$A$2:$A$5000,$A158,Sorties!$C$2:$C$5000,Q$2)</f>
        <v>0</v>
      </c>
      <c r="R158" s="15" t="n">
        <f aca="false">SUMIFS(Sorties!$E$2:$E$5000,Sorties!$A$2:$A$5000,$A158,Sorties!$C$2:$C$5000,R$2)</f>
        <v>0</v>
      </c>
    </row>
    <row r="159" customFormat="false" ht="15" hidden="false" customHeight="false" outlineLevel="0" collapsed="false">
      <c r="A159" s="12" t="n">
        <v>46168</v>
      </c>
      <c r="B159" s="15" t="n">
        <f aca="false">SUMIFS(Sorties!$E$2:$E$5000,Sorties!$A$2:$A$5000,$A159,Sorties!$C$2:$C$5000,B$2,Sorties!$F$2:$F$5000,"&lt;&gt;Commande spéciale")</f>
        <v>15</v>
      </c>
      <c r="C159" s="15" t="n">
        <f aca="false">SUMIFS(Sorties!$E$2:$E$5000,Sorties!$A$2:$A$5000,$A159,Sorties!$C$2:$C$5000,C$2,Sorties!$F$2:$F$5000,"&lt;&gt;Commande spéciale")</f>
        <v>5</v>
      </c>
      <c r="D159" s="15" t="n">
        <f aca="false">SUMIFS(Sorties!$E$2:$E$5000,Sorties!$A$2:$A$5000,$A159,Sorties!$C$2:$C$5000,D$2,Sorties!$F$2:$F$5000,"&lt;&gt;Commande spéciale")</f>
        <v>4</v>
      </c>
      <c r="E159" s="15" t="n">
        <f aca="false">SUMIFS(Sorties!$E$2:$E$5000,Sorties!$A$2:$A$5000,$A159,Sorties!$C$2:$C$5000,E$2,Sorties!$F$2:$F$5000,"&lt;&gt;Commande spéciale")</f>
        <v>2</v>
      </c>
      <c r="F159" s="15" t="n">
        <f aca="false">SUMIFS(Sorties!$E$2:$E$5000,Sorties!$A$2:$A$5000,$A159,Sorties!$C$2:$C$5000,F$2,Sorties!$F$2:$F$5000,"&lt;&gt;Commande spéciale")</f>
        <v>0</v>
      </c>
      <c r="G159" s="15" t="n">
        <f aca="false">SUMIFS(Sorties!$E$2:$E$5000,Sorties!$A$2:$A$5000,$A159,Sorties!$C$2:$C$5000,G$2,Sorties!$F$2:$F$5000,"&lt;&gt;Commande spéciale")</f>
        <v>0</v>
      </c>
      <c r="H159" s="15" t="n">
        <f aca="false">SUMIFS(Sorties!$E$2:$E$5000,Sorties!$A$2:$A$5000,$A159,Sorties!$C$2:$C$5000,H$2,Sorties!$F$2:$F$5000,"&lt;&gt;Commande spéciale")</f>
        <v>2</v>
      </c>
      <c r="I159" s="15" t="n">
        <f aca="false">SUMIFS(Sorties!$E$2:$E$5000,Sorties!$A$2:$A$5000,$A159,Sorties!$C$2:$C$5000,I$2,Sorties!$F$2:$F$5000,"&lt;&gt;Commande spéciale")</f>
        <v>0</v>
      </c>
      <c r="K159" s="15" t="n">
        <f aca="false">SUMIFS(Sorties!$E$2:$E$5000,Sorties!$A$2:$A$5000,$A159,Sorties!$C$2:$C$5000,K$2)</f>
        <v>15</v>
      </c>
      <c r="L159" s="15" t="n">
        <f aca="false">SUMIFS(Sorties!$E$2:$E$5000,Sorties!$A$2:$A$5000,$A159,Sorties!$C$2:$C$5000,L$2)</f>
        <v>5</v>
      </c>
      <c r="M159" s="15" t="n">
        <f aca="false">SUMIFS(Sorties!$E$2:$E$5000,Sorties!$A$2:$A$5000,$A159,Sorties!$C$2:$C$5000,M$2)</f>
        <v>4</v>
      </c>
      <c r="N159" s="15" t="n">
        <f aca="false">SUMIFS(Sorties!$E$2:$E$5000,Sorties!$A$2:$A$5000,$A159,Sorties!$C$2:$C$5000,N$2)</f>
        <v>2</v>
      </c>
      <c r="O159" s="15" t="n">
        <f aca="false">SUMIFS(Sorties!$E$2:$E$5000,Sorties!$A$2:$A$5000,$A159,Sorties!$C$2:$C$5000,O$2)</f>
        <v>0</v>
      </c>
      <c r="P159" s="15" t="n">
        <f aca="false">SUMIFS(Sorties!$E$2:$E$5000,Sorties!$A$2:$A$5000,$A159,Sorties!$C$2:$C$5000,P$2)</f>
        <v>0</v>
      </c>
      <c r="Q159" s="15" t="n">
        <f aca="false">SUMIFS(Sorties!$E$2:$E$5000,Sorties!$A$2:$A$5000,$A159,Sorties!$C$2:$C$5000,Q$2)</f>
        <v>2</v>
      </c>
      <c r="R159" s="15" t="n">
        <f aca="false">SUMIFS(Sorties!$E$2:$E$5000,Sorties!$A$2:$A$5000,$A159,Sorties!$C$2:$C$5000,R$2)</f>
        <v>0</v>
      </c>
    </row>
    <row r="160" customFormat="false" ht="15" hidden="false" customHeight="false" outlineLevel="0" collapsed="false">
      <c r="A160" s="12" t="n">
        <v>46169</v>
      </c>
      <c r="B160" s="15" t="n">
        <f aca="false">SUMIFS(Sorties!$E$2:$E$5000,Sorties!$A$2:$A$5000,$A160,Sorties!$C$2:$C$5000,B$2,Sorties!$F$2:$F$5000,"&lt;&gt;Commande spéciale")</f>
        <v>9</v>
      </c>
      <c r="C160" s="15" t="n">
        <f aca="false">SUMIFS(Sorties!$E$2:$E$5000,Sorties!$A$2:$A$5000,$A160,Sorties!$C$2:$C$5000,C$2,Sorties!$F$2:$F$5000,"&lt;&gt;Commande spéciale")</f>
        <v>4</v>
      </c>
      <c r="D160" s="15" t="n">
        <f aca="false">SUMIFS(Sorties!$E$2:$E$5000,Sorties!$A$2:$A$5000,$A160,Sorties!$C$2:$C$5000,D$2,Sorties!$F$2:$F$5000,"&lt;&gt;Commande spéciale")</f>
        <v>6</v>
      </c>
      <c r="E160" s="15" t="n">
        <f aca="false">SUMIFS(Sorties!$E$2:$E$5000,Sorties!$A$2:$A$5000,$A160,Sorties!$C$2:$C$5000,E$2,Sorties!$F$2:$F$5000,"&lt;&gt;Commande spéciale")</f>
        <v>1</v>
      </c>
      <c r="F160" s="15" t="n">
        <f aca="false">SUMIFS(Sorties!$E$2:$E$5000,Sorties!$A$2:$A$5000,$A160,Sorties!$C$2:$C$5000,F$2,Sorties!$F$2:$F$5000,"&lt;&gt;Commande spéciale")</f>
        <v>0</v>
      </c>
      <c r="G160" s="15" t="n">
        <f aca="false">SUMIFS(Sorties!$E$2:$E$5000,Sorties!$A$2:$A$5000,$A160,Sorties!$C$2:$C$5000,G$2,Sorties!$F$2:$F$5000,"&lt;&gt;Commande spéciale")</f>
        <v>3</v>
      </c>
      <c r="H160" s="15" t="n">
        <f aca="false">SUMIFS(Sorties!$E$2:$E$5000,Sorties!$A$2:$A$5000,$A160,Sorties!$C$2:$C$5000,H$2,Sorties!$F$2:$F$5000,"&lt;&gt;Commande spéciale")</f>
        <v>0</v>
      </c>
      <c r="I160" s="15" t="n">
        <f aca="false">SUMIFS(Sorties!$E$2:$E$5000,Sorties!$A$2:$A$5000,$A160,Sorties!$C$2:$C$5000,I$2,Sorties!$F$2:$F$5000,"&lt;&gt;Commande spéciale")</f>
        <v>1</v>
      </c>
      <c r="K160" s="15" t="n">
        <f aca="false">SUMIFS(Sorties!$E$2:$E$5000,Sorties!$A$2:$A$5000,$A160,Sorties!$C$2:$C$5000,K$2)</f>
        <v>9</v>
      </c>
      <c r="L160" s="15" t="n">
        <f aca="false">SUMIFS(Sorties!$E$2:$E$5000,Sorties!$A$2:$A$5000,$A160,Sorties!$C$2:$C$5000,L$2)</f>
        <v>4</v>
      </c>
      <c r="M160" s="15" t="n">
        <f aca="false">SUMIFS(Sorties!$E$2:$E$5000,Sorties!$A$2:$A$5000,$A160,Sorties!$C$2:$C$5000,M$2)</f>
        <v>6</v>
      </c>
      <c r="N160" s="15" t="n">
        <f aca="false">SUMIFS(Sorties!$E$2:$E$5000,Sorties!$A$2:$A$5000,$A160,Sorties!$C$2:$C$5000,N$2)</f>
        <v>1</v>
      </c>
      <c r="O160" s="15" t="n">
        <f aca="false">SUMIFS(Sorties!$E$2:$E$5000,Sorties!$A$2:$A$5000,$A160,Sorties!$C$2:$C$5000,O$2)</f>
        <v>0</v>
      </c>
      <c r="P160" s="15" t="n">
        <f aca="false">SUMIFS(Sorties!$E$2:$E$5000,Sorties!$A$2:$A$5000,$A160,Sorties!$C$2:$C$5000,P$2)</f>
        <v>3</v>
      </c>
      <c r="Q160" s="15" t="n">
        <f aca="false">SUMIFS(Sorties!$E$2:$E$5000,Sorties!$A$2:$A$5000,$A160,Sorties!$C$2:$C$5000,Q$2)</f>
        <v>0</v>
      </c>
      <c r="R160" s="15" t="n">
        <f aca="false">SUMIFS(Sorties!$E$2:$E$5000,Sorties!$A$2:$A$5000,$A160,Sorties!$C$2:$C$5000,R$2)</f>
        <v>1</v>
      </c>
    </row>
    <row r="161" customFormat="false" ht="15" hidden="false" customHeight="false" outlineLevel="0" collapsed="false">
      <c r="A161" s="12" t="n">
        <v>46170</v>
      </c>
      <c r="B161" s="15" t="n">
        <f aca="false">SUMIFS(Sorties!$E$2:$E$5000,Sorties!$A$2:$A$5000,$A161,Sorties!$C$2:$C$5000,B$2,Sorties!$F$2:$F$5000,"&lt;&gt;Commande spéciale")</f>
        <v>6</v>
      </c>
      <c r="C161" s="15" t="n">
        <f aca="false">SUMIFS(Sorties!$E$2:$E$5000,Sorties!$A$2:$A$5000,$A161,Sorties!$C$2:$C$5000,C$2,Sorties!$F$2:$F$5000,"&lt;&gt;Commande spéciale")</f>
        <v>9</v>
      </c>
      <c r="D161" s="15" t="n">
        <f aca="false">SUMIFS(Sorties!$E$2:$E$5000,Sorties!$A$2:$A$5000,$A161,Sorties!$C$2:$C$5000,D$2,Sorties!$F$2:$F$5000,"&lt;&gt;Commande spéciale")</f>
        <v>1</v>
      </c>
      <c r="E161" s="15" t="n">
        <f aca="false">SUMIFS(Sorties!$E$2:$E$5000,Sorties!$A$2:$A$5000,$A161,Sorties!$C$2:$C$5000,E$2,Sorties!$F$2:$F$5000,"&lt;&gt;Commande spéciale")</f>
        <v>2</v>
      </c>
      <c r="F161" s="15" t="n">
        <f aca="false">SUMIFS(Sorties!$E$2:$E$5000,Sorties!$A$2:$A$5000,$A161,Sorties!$C$2:$C$5000,F$2,Sorties!$F$2:$F$5000,"&lt;&gt;Commande spéciale")</f>
        <v>0</v>
      </c>
      <c r="G161" s="15" t="n">
        <f aca="false">SUMIFS(Sorties!$E$2:$E$5000,Sorties!$A$2:$A$5000,$A161,Sorties!$C$2:$C$5000,G$2,Sorties!$F$2:$F$5000,"&lt;&gt;Commande spéciale")</f>
        <v>3</v>
      </c>
      <c r="H161" s="15" t="n">
        <f aca="false">SUMIFS(Sorties!$E$2:$E$5000,Sorties!$A$2:$A$5000,$A161,Sorties!$C$2:$C$5000,H$2,Sorties!$F$2:$F$5000,"&lt;&gt;Commande spéciale")</f>
        <v>0</v>
      </c>
      <c r="I161" s="15" t="n">
        <f aca="false">SUMIFS(Sorties!$E$2:$E$5000,Sorties!$A$2:$A$5000,$A161,Sorties!$C$2:$C$5000,I$2,Sorties!$F$2:$F$5000,"&lt;&gt;Commande spéciale")</f>
        <v>0</v>
      </c>
      <c r="K161" s="15" t="n">
        <f aca="false">SUMIFS(Sorties!$E$2:$E$5000,Sorties!$A$2:$A$5000,$A161,Sorties!$C$2:$C$5000,K$2)</f>
        <v>6</v>
      </c>
      <c r="L161" s="15" t="n">
        <f aca="false">SUMIFS(Sorties!$E$2:$E$5000,Sorties!$A$2:$A$5000,$A161,Sorties!$C$2:$C$5000,L$2)</f>
        <v>9</v>
      </c>
      <c r="M161" s="15" t="n">
        <f aca="false">SUMIFS(Sorties!$E$2:$E$5000,Sorties!$A$2:$A$5000,$A161,Sorties!$C$2:$C$5000,M$2)</f>
        <v>1</v>
      </c>
      <c r="N161" s="15" t="n">
        <f aca="false">SUMIFS(Sorties!$E$2:$E$5000,Sorties!$A$2:$A$5000,$A161,Sorties!$C$2:$C$5000,N$2)</f>
        <v>2</v>
      </c>
      <c r="O161" s="15" t="n">
        <f aca="false">SUMIFS(Sorties!$E$2:$E$5000,Sorties!$A$2:$A$5000,$A161,Sorties!$C$2:$C$5000,O$2)</f>
        <v>0</v>
      </c>
      <c r="P161" s="15" t="n">
        <f aca="false">SUMIFS(Sorties!$E$2:$E$5000,Sorties!$A$2:$A$5000,$A161,Sorties!$C$2:$C$5000,P$2)</f>
        <v>3</v>
      </c>
      <c r="Q161" s="15" t="n">
        <f aca="false">SUMIFS(Sorties!$E$2:$E$5000,Sorties!$A$2:$A$5000,$A161,Sorties!$C$2:$C$5000,Q$2)</f>
        <v>0</v>
      </c>
      <c r="R161" s="15" t="n">
        <f aca="false">SUMIFS(Sorties!$E$2:$E$5000,Sorties!$A$2:$A$5000,$A161,Sorties!$C$2:$C$5000,R$2)</f>
        <v>0</v>
      </c>
    </row>
    <row r="162" customFormat="false" ht="15" hidden="false" customHeight="false" outlineLevel="0" collapsed="false">
      <c r="A162" s="12" t="n">
        <v>46171</v>
      </c>
      <c r="B162" s="15" t="n">
        <f aca="false">SUMIFS(Sorties!$E$2:$E$5000,Sorties!$A$2:$A$5000,$A162,Sorties!$C$2:$C$5000,B$2,Sorties!$F$2:$F$5000,"&lt;&gt;Commande spéciale")</f>
        <v>12</v>
      </c>
      <c r="C162" s="15" t="n">
        <f aca="false">SUMIFS(Sorties!$E$2:$E$5000,Sorties!$A$2:$A$5000,$A162,Sorties!$C$2:$C$5000,C$2,Sorties!$F$2:$F$5000,"&lt;&gt;Commande spéciale")</f>
        <v>5</v>
      </c>
      <c r="D162" s="15" t="n">
        <f aca="false">SUMIFS(Sorties!$E$2:$E$5000,Sorties!$A$2:$A$5000,$A162,Sorties!$C$2:$C$5000,D$2,Sorties!$F$2:$F$5000,"&lt;&gt;Commande spéciale")</f>
        <v>4</v>
      </c>
      <c r="E162" s="15" t="n">
        <f aca="false">SUMIFS(Sorties!$E$2:$E$5000,Sorties!$A$2:$A$5000,$A162,Sorties!$C$2:$C$5000,E$2,Sorties!$F$2:$F$5000,"&lt;&gt;Commande spéciale")</f>
        <v>0</v>
      </c>
      <c r="F162" s="15" t="n">
        <f aca="false">SUMIFS(Sorties!$E$2:$E$5000,Sorties!$A$2:$A$5000,$A162,Sorties!$C$2:$C$5000,F$2,Sorties!$F$2:$F$5000,"&lt;&gt;Commande spéciale")</f>
        <v>0</v>
      </c>
      <c r="G162" s="15" t="n">
        <f aca="false">SUMIFS(Sorties!$E$2:$E$5000,Sorties!$A$2:$A$5000,$A162,Sorties!$C$2:$C$5000,G$2,Sorties!$F$2:$F$5000,"&lt;&gt;Commande spéciale")</f>
        <v>0</v>
      </c>
      <c r="H162" s="15" t="n">
        <f aca="false">SUMIFS(Sorties!$E$2:$E$5000,Sorties!$A$2:$A$5000,$A162,Sorties!$C$2:$C$5000,H$2,Sorties!$F$2:$F$5000,"&lt;&gt;Commande spéciale")</f>
        <v>0</v>
      </c>
      <c r="I162" s="15" t="n">
        <f aca="false">SUMIFS(Sorties!$E$2:$E$5000,Sorties!$A$2:$A$5000,$A162,Sorties!$C$2:$C$5000,I$2,Sorties!$F$2:$F$5000,"&lt;&gt;Commande spéciale")</f>
        <v>0</v>
      </c>
      <c r="K162" s="15" t="n">
        <f aca="false">SUMIFS(Sorties!$E$2:$E$5000,Sorties!$A$2:$A$5000,$A162,Sorties!$C$2:$C$5000,K$2)</f>
        <v>12</v>
      </c>
      <c r="L162" s="15" t="n">
        <f aca="false">SUMIFS(Sorties!$E$2:$E$5000,Sorties!$A$2:$A$5000,$A162,Sorties!$C$2:$C$5000,L$2)</f>
        <v>5</v>
      </c>
      <c r="M162" s="15" t="n">
        <f aca="false">SUMIFS(Sorties!$E$2:$E$5000,Sorties!$A$2:$A$5000,$A162,Sorties!$C$2:$C$5000,M$2)</f>
        <v>4</v>
      </c>
      <c r="N162" s="15" t="n">
        <f aca="false">SUMIFS(Sorties!$E$2:$E$5000,Sorties!$A$2:$A$5000,$A162,Sorties!$C$2:$C$5000,N$2)</f>
        <v>0</v>
      </c>
      <c r="O162" s="15" t="n">
        <f aca="false">SUMIFS(Sorties!$E$2:$E$5000,Sorties!$A$2:$A$5000,$A162,Sorties!$C$2:$C$5000,O$2)</f>
        <v>0</v>
      </c>
      <c r="P162" s="15" t="n">
        <f aca="false">SUMIFS(Sorties!$E$2:$E$5000,Sorties!$A$2:$A$5000,$A162,Sorties!$C$2:$C$5000,P$2)</f>
        <v>0</v>
      </c>
      <c r="Q162" s="15" t="n">
        <f aca="false">SUMIFS(Sorties!$E$2:$E$5000,Sorties!$A$2:$A$5000,$A162,Sorties!$C$2:$C$5000,Q$2)</f>
        <v>0</v>
      </c>
      <c r="R162" s="15" t="n">
        <f aca="false">SUMIFS(Sorties!$E$2:$E$5000,Sorties!$A$2:$A$5000,$A162,Sorties!$C$2:$C$5000,R$2)</f>
        <v>0</v>
      </c>
    </row>
    <row r="163" customFormat="false" ht="15" hidden="false" customHeight="false" outlineLevel="0" collapsed="false">
      <c r="A163" s="12" t="n">
        <v>46174</v>
      </c>
      <c r="B163" s="15" t="n">
        <f aca="false">SUMIFS(Sorties!$E$2:$E$5000,Sorties!$A$2:$A$5000,$A163,Sorties!$C$2:$C$5000,B$2,Sorties!$F$2:$F$5000,"&lt;&gt;Commande spéciale")</f>
        <v>14</v>
      </c>
      <c r="C163" s="15" t="n">
        <f aca="false">SUMIFS(Sorties!$E$2:$E$5000,Sorties!$A$2:$A$5000,$A163,Sorties!$C$2:$C$5000,C$2,Sorties!$F$2:$F$5000,"&lt;&gt;Commande spéciale")</f>
        <v>8</v>
      </c>
      <c r="D163" s="15" t="n">
        <f aca="false">SUMIFS(Sorties!$E$2:$E$5000,Sorties!$A$2:$A$5000,$A163,Sorties!$C$2:$C$5000,D$2,Sorties!$F$2:$F$5000,"&lt;&gt;Commande spéciale")</f>
        <v>2</v>
      </c>
      <c r="E163" s="15" t="n">
        <f aca="false">SUMIFS(Sorties!$E$2:$E$5000,Sorties!$A$2:$A$5000,$A163,Sorties!$C$2:$C$5000,E$2,Sorties!$F$2:$F$5000,"&lt;&gt;Commande spéciale")</f>
        <v>2</v>
      </c>
      <c r="F163" s="15" t="n">
        <f aca="false">SUMIFS(Sorties!$E$2:$E$5000,Sorties!$A$2:$A$5000,$A163,Sorties!$C$2:$C$5000,F$2,Sorties!$F$2:$F$5000,"&lt;&gt;Commande spéciale")</f>
        <v>6</v>
      </c>
      <c r="G163" s="15" t="n">
        <f aca="false">SUMIFS(Sorties!$E$2:$E$5000,Sorties!$A$2:$A$5000,$A163,Sorties!$C$2:$C$5000,G$2,Sorties!$F$2:$F$5000,"&lt;&gt;Commande spéciale")</f>
        <v>0</v>
      </c>
      <c r="H163" s="15" t="n">
        <f aca="false">SUMIFS(Sorties!$E$2:$E$5000,Sorties!$A$2:$A$5000,$A163,Sorties!$C$2:$C$5000,H$2,Sorties!$F$2:$F$5000,"&lt;&gt;Commande spéciale")</f>
        <v>0</v>
      </c>
      <c r="I163" s="15" t="n">
        <f aca="false">SUMIFS(Sorties!$E$2:$E$5000,Sorties!$A$2:$A$5000,$A163,Sorties!$C$2:$C$5000,I$2,Sorties!$F$2:$F$5000,"&lt;&gt;Commande spéciale")</f>
        <v>0</v>
      </c>
      <c r="K163" s="15" t="n">
        <f aca="false">SUMIFS(Sorties!$E$2:$E$5000,Sorties!$A$2:$A$5000,$A163,Sorties!$C$2:$C$5000,K$2)</f>
        <v>14</v>
      </c>
      <c r="L163" s="15" t="n">
        <f aca="false">SUMIFS(Sorties!$E$2:$E$5000,Sorties!$A$2:$A$5000,$A163,Sorties!$C$2:$C$5000,L$2)</f>
        <v>8</v>
      </c>
      <c r="M163" s="15" t="n">
        <f aca="false">SUMIFS(Sorties!$E$2:$E$5000,Sorties!$A$2:$A$5000,$A163,Sorties!$C$2:$C$5000,M$2)</f>
        <v>2</v>
      </c>
      <c r="N163" s="15" t="n">
        <f aca="false">SUMIFS(Sorties!$E$2:$E$5000,Sorties!$A$2:$A$5000,$A163,Sorties!$C$2:$C$5000,N$2)</f>
        <v>2</v>
      </c>
      <c r="O163" s="15" t="n">
        <f aca="false">SUMIFS(Sorties!$E$2:$E$5000,Sorties!$A$2:$A$5000,$A163,Sorties!$C$2:$C$5000,O$2)</f>
        <v>6</v>
      </c>
      <c r="P163" s="15" t="n">
        <f aca="false">SUMIFS(Sorties!$E$2:$E$5000,Sorties!$A$2:$A$5000,$A163,Sorties!$C$2:$C$5000,P$2)</f>
        <v>0</v>
      </c>
      <c r="Q163" s="15" t="n">
        <f aca="false">SUMIFS(Sorties!$E$2:$E$5000,Sorties!$A$2:$A$5000,$A163,Sorties!$C$2:$C$5000,Q$2)</f>
        <v>0</v>
      </c>
      <c r="R163" s="15" t="n">
        <f aca="false">SUMIFS(Sorties!$E$2:$E$5000,Sorties!$A$2:$A$5000,$A163,Sorties!$C$2:$C$5000,R$2)</f>
        <v>0</v>
      </c>
    </row>
    <row r="164" customFormat="false" ht="15" hidden="false" customHeight="false" outlineLevel="0" collapsed="false">
      <c r="A164" s="12" t="n">
        <v>46175</v>
      </c>
      <c r="B164" s="15" t="n">
        <f aca="false">SUMIFS(Sorties!$E$2:$E$5000,Sorties!$A$2:$A$5000,$A164,Sorties!$C$2:$C$5000,B$2,Sorties!$F$2:$F$5000,"&lt;&gt;Commande spéciale")</f>
        <v>7</v>
      </c>
      <c r="C164" s="15" t="n">
        <f aca="false">SUMIFS(Sorties!$E$2:$E$5000,Sorties!$A$2:$A$5000,$A164,Sorties!$C$2:$C$5000,C$2,Sorties!$F$2:$F$5000,"&lt;&gt;Commande spéciale")</f>
        <v>6</v>
      </c>
      <c r="D164" s="15" t="n">
        <f aca="false">SUMIFS(Sorties!$E$2:$E$5000,Sorties!$A$2:$A$5000,$A164,Sorties!$C$2:$C$5000,D$2,Sorties!$F$2:$F$5000,"&lt;&gt;Commande spéciale")</f>
        <v>2</v>
      </c>
      <c r="E164" s="15" t="n">
        <f aca="false">SUMIFS(Sorties!$E$2:$E$5000,Sorties!$A$2:$A$5000,$A164,Sorties!$C$2:$C$5000,E$2,Sorties!$F$2:$F$5000,"&lt;&gt;Commande spéciale")</f>
        <v>0</v>
      </c>
      <c r="F164" s="15" t="n">
        <f aca="false">SUMIFS(Sorties!$E$2:$E$5000,Sorties!$A$2:$A$5000,$A164,Sorties!$C$2:$C$5000,F$2,Sorties!$F$2:$F$5000,"&lt;&gt;Commande spéciale")</f>
        <v>0</v>
      </c>
      <c r="G164" s="15" t="n">
        <f aca="false">SUMIFS(Sorties!$E$2:$E$5000,Sorties!$A$2:$A$5000,$A164,Sorties!$C$2:$C$5000,G$2,Sorties!$F$2:$F$5000,"&lt;&gt;Commande spéciale")</f>
        <v>0</v>
      </c>
      <c r="H164" s="15" t="n">
        <f aca="false">SUMIFS(Sorties!$E$2:$E$5000,Sorties!$A$2:$A$5000,$A164,Sorties!$C$2:$C$5000,H$2,Sorties!$F$2:$F$5000,"&lt;&gt;Commande spéciale")</f>
        <v>1</v>
      </c>
      <c r="I164" s="15" t="n">
        <f aca="false">SUMIFS(Sorties!$E$2:$E$5000,Sorties!$A$2:$A$5000,$A164,Sorties!$C$2:$C$5000,I$2,Sorties!$F$2:$F$5000,"&lt;&gt;Commande spéciale")</f>
        <v>0</v>
      </c>
      <c r="K164" s="15" t="n">
        <f aca="false">SUMIFS(Sorties!$E$2:$E$5000,Sorties!$A$2:$A$5000,$A164,Sorties!$C$2:$C$5000,K$2)</f>
        <v>7</v>
      </c>
      <c r="L164" s="15" t="n">
        <f aca="false">SUMIFS(Sorties!$E$2:$E$5000,Sorties!$A$2:$A$5000,$A164,Sorties!$C$2:$C$5000,L$2)</f>
        <v>6</v>
      </c>
      <c r="M164" s="15" t="n">
        <f aca="false">SUMIFS(Sorties!$E$2:$E$5000,Sorties!$A$2:$A$5000,$A164,Sorties!$C$2:$C$5000,M$2)</f>
        <v>2</v>
      </c>
      <c r="N164" s="15" t="n">
        <f aca="false">SUMIFS(Sorties!$E$2:$E$5000,Sorties!$A$2:$A$5000,$A164,Sorties!$C$2:$C$5000,N$2)</f>
        <v>0</v>
      </c>
      <c r="O164" s="15" t="n">
        <f aca="false">SUMIFS(Sorties!$E$2:$E$5000,Sorties!$A$2:$A$5000,$A164,Sorties!$C$2:$C$5000,O$2)</f>
        <v>0</v>
      </c>
      <c r="P164" s="15" t="n">
        <f aca="false">SUMIFS(Sorties!$E$2:$E$5000,Sorties!$A$2:$A$5000,$A164,Sorties!$C$2:$C$5000,P$2)</f>
        <v>0</v>
      </c>
      <c r="Q164" s="15" t="n">
        <f aca="false">SUMIFS(Sorties!$E$2:$E$5000,Sorties!$A$2:$A$5000,$A164,Sorties!$C$2:$C$5000,Q$2)</f>
        <v>1</v>
      </c>
      <c r="R164" s="15" t="n">
        <f aca="false">SUMIFS(Sorties!$E$2:$E$5000,Sorties!$A$2:$A$5000,$A164,Sorties!$C$2:$C$5000,R$2)</f>
        <v>0</v>
      </c>
    </row>
    <row r="165" customFormat="false" ht="15" hidden="false" customHeight="false" outlineLevel="0" collapsed="false">
      <c r="A165" s="12" t="n">
        <v>46176</v>
      </c>
      <c r="B165" s="15" t="n">
        <f aca="false">SUMIFS(Sorties!$E$2:$E$5000,Sorties!$A$2:$A$5000,$A165,Sorties!$C$2:$C$5000,B$2,Sorties!$F$2:$F$5000,"&lt;&gt;Commande spéciale")</f>
        <v>0</v>
      </c>
      <c r="C165" s="15" t="n">
        <f aca="false">SUMIFS(Sorties!$E$2:$E$5000,Sorties!$A$2:$A$5000,$A165,Sorties!$C$2:$C$5000,C$2,Sorties!$F$2:$F$5000,"&lt;&gt;Commande spéciale")</f>
        <v>3</v>
      </c>
      <c r="D165" s="15" t="n">
        <f aca="false">SUMIFS(Sorties!$E$2:$E$5000,Sorties!$A$2:$A$5000,$A165,Sorties!$C$2:$C$5000,D$2,Sorties!$F$2:$F$5000,"&lt;&gt;Commande spéciale")</f>
        <v>0</v>
      </c>
      <c r="E165" s="15" t="n">
        <f aca="false">SUMIFS(Sorties!$E$2:$E$5000,Sorties!$A$2:$A$5000,$A165,Sorties!$C$2:$C$5000,E$2,Sorties!$F$2:$F$5000,"&lt;&gt;Commande spéciale")</f>
        <v>3</v>
      </c>
      <c r="F165" s="15" t="n">
        <f aca="false">SUMIFS(Sorties!$E$2:$E$5000,Sorties!$A$2:$A$5000,$A165,Sorties!$C$2:$C$5000,F$2,Sorties!$F$2:$F$5000,"&lt;&gt;Commande spéciale")</f>
        <v>0</v>
      </c>
      <c r="G165" s="15" t="n">
        <f aca="false">SUMIFS(Sorties!$E$2:$E$5000,Sorties!$A$2:$A$5000,$A165,Sorties!$C$2:$C$5000,G$2,Sorties!$F$2:$F$5000,"&lt;&gt;Commande spéciale")</f>
        <v>0</v>
      </c>
      <c r="H165" s="15" t="n">
        <f aca="false">SUMIFS(Sorties!$E$2:$E$5000,Sorties!$A$2:$A$5000,$A165,Sorties!$C$2:$C$5000,H$2,Sorties!$F$2:$F$5000,"&lt;&gt;Commande spéciale")</f>
        <v>0</v>
      </c>
      <c r="I165" s="15" t="n">
        <f aca="false">SUMIFS(Sorties!$E$2:$E$5000,Sorties!$A$2:$A$5000,$A165,Sorties!$C$2:$C$5000,I$2,Sorties!$F$2:$F$5000,"&lt;&gt;Commande spéciale")</f>
        <v>0</v>
      </c>
      <c r="K165" s="15" t="n">
        <f aca="false">SUMIFS(Sorties!$E$2:$E$5000,Sorties!$A$2:$A$5000,$A165,Sorties!$C$2:$C$5000,K$2)</f>
        <v>0</v>
      </c>
      <c r="L165" s="15" t="n">
        <f aca="false">SUMIFS(Sorties!$E$2:$E$5000,Sorties!$A$2:$A$5000,$A165,Sorties!$C$2:$C$5000,L$2)</f>
        <v>3</v>
      </c>
      <c r="M165" s="15" t="n">
        <f aca="false">SUMIFS(Sorties!$E$2:$E$5000,Sorties!$A$2:$A$5000,$A165,Sorties!$C$2:$C$5000,M$2)</f>
        <v>0</v>
      </c>
      <c r="N165" s="15" t="n">
        <f aca="false">SUMIFS(Sorties!$E$2:$E$5000,Sorties!$A$2:$A$5000,$A165,Sorties!$C$2:$C$5000,N$2)</f>
        <v>3</v>
      </c>
      <c r="O165" s="15" t="n">
        <f aca="false">SUMIFS(Sorties!$E$2:$E$5000,Sorties!$A$2:$A$5000,$A165,Sorties!$C$2:$C$5000,O$2)</f>
        <v>0</v>
      </c>
      <c r="P165" s="15" t="n">
        <f aca="false">SUMIFS(Sorties!$E$2:$E$5000,Sorties!$A$2:$A$5000,$A165,Sorties!$C$2:$C$5000,P$2)</f>
        <v>0</v>
      </c>
      <c r="Q165" s="15" t="n">
        <f aca="false">SUMIFS(Sorties!$E$2:$E$5000,Sorties!$A$2:$A$5000,$A165,Sorties!$C$2:$C$5000,Q$2)</f>
        <v>0</v>
      </c>
      <c r="R165" s="15" t="n">
        <f aca="false">SUMIFS(Sorties!$E$2:$E$5000,Sorties!$A$2:$A$5000,$A165,Sorties!$C$2:$C$5000,R$2)</f>
        <v>0</v>
      </c>
    </row>
    <row r="166" customFormat="false" ht="15" hidden="false" customHeight="false" outlineLevel="0" collapsed="false">
      <c r="A166" s="12" t="n">
        <v>46177</v>
      </c>
      <c r="B166" s="15" t="n">
        <f aca="false">SUMIFS(Sorties!$E$2:$E$5000,Sorties!$A$2:$A$5000,$A166,Sorties!$C$2:$C$5000,B$2,Sorties!$F$2:$F$5000,"&lt;&gt;Commande spéciale")</f>
        <v>12</v>
      </c>
      <c r="C166" s="15" t="n">
        <f aca="false">SUMIFS(Sorties!$E$2:$E$5000,Sorties!$A$2:$A$5000,$A166,Sorties!$C$2:$C$5000,C$2,Sorties!$F$2:$F$5000,"&lt;&gt;Commande spéciale")</f>
        <v>6</v>
      </c>
      <c r="D166" s="15" t="n">
        <f aca="false">SUMIFS(Sorties!$E$2:$E$5000,Sorties!$A$2:$A$5000,$A166,Sorties!$C$2:$C$5000,D$2,Sorties!$F$2:$F$5000,"&lt;&gt;Commande spéciale")</f>
        <v>3</v>
      </c>
      <c r="E166" s="15" t="n">
        <f aca="false">SUMIFS(Sorties!$E$2:$E$5000,Sorties!$A$2:$A$5000,$A166,Sorties!$C$2:$C$5000,E$2,Sorties!$F$2:$F$5000,"&lt;&gt;Commande spéciale")</f>
        <v>0</v>
      </c>
      <c r="F166" s="15" t="n">
        <f aca="false">SUMIFS(Sorties!$E$2:$E$5000,Sorties!$A$2:$A$5000,$A166,Sorties!$C$2:$C$5000,F$2,Sorties!$F$2:$F$5000,"&lt;&gt;Commande spéciale")</f>
        <v>0</v>
      </c>
      <c r="G166" s="15" t="n">
        <f aca="false">SUMIFS(Sorties!$E$2:$E$5000,Sorties!$A$2:$A$5000,$A166,Sorties!$C$2:$C$5000,G$2,Sorties!$F$2:$F$5000,"&lt;&gt;Commande spéciale")</f>
        <v>0</v>
      </c>
      <c r="H166" s="15" t="n">
        <f aca="false">SUMIFS(Sorties!$E$2:$E$5000,Sorties!$A$2:$A$5000,$A166,Sorties!$C$2:$C$5000,H$2,Sorties!$F$2:$F$5000,"&lt;&gt;Commande spéciale")</f>
        <v>0</v>
      </c>
      <c r="I166" s="15" t="n">
        <f aca="false">SUMIFS(Sorties!$E$2:$E$5000,Sorties!$A$2:$A$5000,$A166,Sorties!$C$2:$C$5000,I$2,Sorties!$F$2:$F$5000,"&lt;&gt;Commande spéciale")</f>
        <v>0</v>
      </c>
      <c r="K166" s="15" t="n">
        <f aca="false">SUMIFS(Sorties!$E$2:$E$5000,Sorties!$A$2:$A$5000,$A166,Sorties!$C$2:$C$5000,K$2)</f>
        <v>12</v>
      </c>
      <c r="L166" s="15" t="n">
        <f aca="false">SUMIFS(Sorties!$E$2:$E$5000,Sorties!$A$2:$A$5000,$A166,Sorties!$C$2:$C$5000,L$2)</f>
        <v>6</v>
      </c>
      <c r="M166" s="15" t="n">
        <f aca="false">SUMIFS(Sorties!$E$2:$E$5000,Sorties!$A$2:$A$5000,$A166,Sorties!$C$2:$C$5000,M$2)</f>
        <v>3</v>
      </c>
      <c r="N166" s="15" t="n">
        <f aca="false">SUMIFS(Sorties!$E$2:$E$5000,Sorties!$A$2:$A$5000,$A166,Sorties!$C$2:$C$5000,N$2)</f>
        <v>0</v>
      </c>
      <c r="O166" s="15" t="n">
        <f aca="false">SUMIFS(Sorties!$E$2:$E$5000,Sorties!$A$2:$A$5000,$A166,Sorties!$C$2:$C$5000,O$2)</f>
        <v>0</v>
      </c>
      <c r="P166" s="15" t="n">
        <f aca="false">SUMIFS(Sorties!$E$2:$E$5000,Sorties!$A$2:$A$5000,$A166,Sorties!$C$2:$C$5000,P$2)</f>
        <v>0</v>
      </c>
      <c r="Q166" s="15" t="n">
        <f aca="false">SUMIFS(Sorties!$E$2:$E$5000,Sorties!$A$2:$A$5000,$A166,Sorties!$C$2:$C$5000,Q$2)</f>
        <v>0</v>
      </c>
      <c r="R166" s="15" t="n">
        <f aca="false">SUMIFS(Sorties!$E$2:$E$5000,Sorties!$A$2:$A$5000,$A166,Sorties!$C$2:$C$5000,R$2)</f>
        <v>0</v>
      </c>
    </row>
    <row r="167" customFormat="false" ht="15" hidden="false" customHeight="false" outlineLevel="0" collapsed="false">
      <c r="A167" s="12" t="n">
        <v>46178</v>
      </c>
      <c r="B167" s="15" t="n">
        <f aca="false">SUMIFS(Sorties!$E$2:$E$5000,Sorties!$A$2:$A$5000,$A167,Sorties!$C$2:$C$5000,B$2,Sorties!$F$2:$F$5000,"&lt;&gt;Commande spéciale")</f>
        <v>0</v>
      </c>
      <c r="C167" s="15" t="n">
        <f aca="false">SUMIFS(Sorties!$E$2:$E$5000,Sorties!$A$2:$A$5000,$A167,Sorties!$C$2:$C$5000,C$2,Sorties!$F$2:$F$5000,"&lt;&gt;Commande spéciale")</f>
        <v>3</v>
      </c>
      <c r="D167" s="15" t="n">
        <f aca="false">SUMIFS(Sorties!$E$2:$E$5000,Sorties!$A$2:$A$5000,$A167,Sorties!$C$2:$C$5000,D$2,Sorties!$F$2:$F$5000,"&lt;&gt;Commande spéciale")</f>
        <v>3</v>
      </c>
      <c r="E167" s="15" t="n">
        <f aca="false">SUMIFS(Sorties!$E$2:$E$5000,Sorties!$A$2:$A$5000,$A167,Sorties!$C$2:$C$5000,E$2,Sorties!$F$2:$F$5000,"&lt;&gt;Commande spéciale")</f>
        <v>0</v>
      </c>
      <c r="F167" s="15" t="n">
        <f aca="false">SUMIFS(Sorties!$E$2:$E$5000,Sorties!$A$2:$A$5000,$A167,Sorties!$C$2:$C$5000,F$2,Sorties!$F$2:$F$5000,"&lt;&gt;Commande spéciale")</f>
        <v>0</v>
      </c>
      <c r="G167" s="15" t="n">
        <f aca="false">SUMIFS(Sorties!$E$2:$E$5000,Sorties!$A$2:$A$5000,$A167,Sorties!$C$2:$C$5000,G$2,Sorties!$F$2:$F$5000,"&lt;&gt;Commande spéciale")</f>
        <v>2</v>
      </c>
      <c r="H167" s="15" t="n">
        <f aca="false">SUMIFS(Sorties!$E$2:$E$5000,Sorties!$A$2:$A$5000,$A167,Sorties!$C$2:$C$5000,H$2,Sorties!$F$2:$F$5000,"&lt;&gt;Commande spéciale")</f>
        <v>2</v>
      </c>
      <c r="I167" s="15" t="n">
        <f aca="false">SUMIFS(Sorties!$E$2:$E$5000,Sorties!$A$2:$A$5000,$A167,Sorties!$C$2:$C$5000,I$2,Sorties!$F$2:$F$5000,"&lt;&gt;Commande spéciale")</f>
        <v>0</v>
      </c>
      <c r="K167" s="15" t="n">
        <f aca="false">SUMIFS(Sorties!$E$2:$E$5000,Sorties!$A$2:$A$5000,$A167,Sorties!$C$2:$C$5000,K$2)</f>
        <v>0</v>
      </c>
      <c r="L167" s="15" t="n">
        <f aca="false">SUMIFS(Sorties!$E$2:$E$5000,Sorties!$A$2:$A$5000,$A167,Sorties!$C$2:$C$5000,L$2)</f>
        <v>3</v>
      </c>
      <c r="M167" s="15" t="n">
        <f aca="false">SUMIFS(Sorties!$E$2:$E$5000,Sorties!$A$2:$A$5000,$A167,Sorties!$C$2:$C$5000,M$2)</f>
        <v>3</v>
      </c>
      <c r="N167" s="15" t="n">
        <f aca="false">SUMIFS(Sorties!$E$2:$E$5000,Sorties!$A$2:$A$5000,$A167,Sorties!$C$2:$C$5000,N$2)</f>
        <v>0</v>
      </c>
      <c r="O167" s="15" t="n">
        <f aca="false">SUMIFS(Sorties!$E$2:$E$5000,Sorties!$A$2:$A$5000,$A167,Sorties!$C$2:$C$5000,O$2)</f>
        <v>0</v>
      </c>
      <c r="P167" s="15" t="n">
        <f aca="false">SUMIFS(Sorties!$E$2:$E$5000,Sorties!$A$2:$A$5000,$A167,Sorties!$C$2:$C$5000,P$2)</f>
        <v>2</v>
      </c>
      <c r="Q167" s="15" t="n">
        <f aca="false">SUMIFS(Sorties!$E$2:$E$5000,Sorties!$A$2:$A$5000,$A167,Sorties!$C$2:$C$5000,Q$2)</f>
        <v>2</v>
      </c>
      <c r="R167" s="15" t="n">
        <f aca="false">SUMIFS(Sorties!$E$2:$E$5000,Sorties!$A$2:$A$5000,$A167,Sorties!$C$2:$C$5000,R$2)</f>
        <v>0</v>
      </c>
    </row>
    <row r="168" customFormat="false" ht="15" hidden="false" customHeight="false" outlineLevel="0" collapsed="false">
      <c r="A168" s="12" t="n">
        <v>46181</v>
      </c>
      <c r="B168" s="15" t="n">
        <f aca="false">SUMIFS(Sorties!$E$2:$E$5000,Sorties!$A$2:$A$5000,$A168,Sorties!$C$2:$C$5000,B$2,Sorties!$F$2:$F$5000,"&lt;&gt;Commande spéciale")</f>
        <v>18</v>
      </c>
      <c r="C168" s="15" t="n">
        <f aca="false">SUMIFS(Sorties!$E$2:$E$5000,Sorties!$A$2:$A$5000,$A168,Sorties!$C$2:$C$5000,C$2,Sorties!$F$2:$F$5000,"&lt;&gt;Commande spéciale")</f>
        <v>7</v>
      </c>
      <c r="D168" s="15" t="n">
        <f aca="false">SUMIFS(Sorties!$E$2:$E$5000,Sorties!$A$2:$A$5000,$A168,Sorties!$C$2:$C$5000,D$2,Sorties!$F$2:$F$5000,"&lt;&gt;Commande spéciale")</f>
        <v>0</v>
      </c>
      <c r="E168" s="15" t="n">
        <f aca="false">SUMIFS(Sorties!$E$2:$E$5000,Sorties!$A$2:$A$5000,$A168,Sorties!$C$2:$C$5000,E$2,Sorties!$F$2:$F$5000,"&lt;&gt;Commande spéciale")</f>
        <v>3</v>
      </c>
      <c r="F168" s="15" t="n">
        <f aca="false">SUMIFS(Sorties!$E$2:$E$5000,Sorties!$A$2:$A$5000,$A168,Sorties!$C$2:$C$5000,F$2,Sorties!$F$2:$F$5000,"&lt;&gt;Commande spéciale")</f>
        <v>0</v>
      </c>
      <c r="G168" s="15" t="n">
        <f aca="false">SUMIFS(Sorties!$E$2:$E$5000,Sorties!$A$2:$A$5000,$A168,Sorties!$C$2:$C$5000,G$2,Sorties!$F$2:$F$5000,"&lt;&gt;Commande spéciale")</f>
        <v>0</v>
      </c>
      <c r="H168" s="15" t="n">
        <f aca="false">SUMIFS(Sorties!$E$2:$E$5000,Sorties!$A$2:$A$5000,$A168,Sorties!$C$2:$C$5000,H$2,Sorties!$F$2:$F$5000,"&lt;&gt;Commande spéciale")</f>
        <v>0</v>
      </c>
      <c r="I168" s="15" t="n">
        <f aca="false">SUMIFS(Sorties!$E$2:$E$5000,Sorties!$A$2:$A$5000,$A168,Sorties!$C$2:$C$5000,I$2,Sorties!$F$2:$F$5000,"&lt;&gt;Commande spéciale")</f>
        <v>0</v>
      </c>
      <c r="K168" s="15" t="n">
        <f aca="false">SUMIFS(Sorties!$E$2:$E$5000,Sorties!$A$2:$A$5000,$A168,Sorties!$C$2:$C$5000,K$2)</f>
        <v>18</v>
      </c>
      <c r="L168" s="15" t="n">
        <f aca="false">SUMIFS(Sorties!$E$2:$E$5000,Sorties!$A$2:$A$5000,$A168,Sorties!$C$2:$C$5000,L$2)</f>
        <v>7</v>
      </c>
      <c r="M168" s="15" t="n">
        <f aca="false">SUMIFS(Sorties!$E$2:$E$5000,Sorties!$A$2:$A$5000,$A168,Sorties!$C$2:$C$5000,M$2)</f>
        <v>0</v>
      </c>
      <c r="N168" s="15" t="n">
        <f aca="false">SUMIFS(Sorties!$E$2:$E$5000,Sorties!$A$2:$A$5000,$A168,Sorties!$C$2:$C$5000,N$2)</f>
        <v>3</v>
      </c>
      <c r="O168" s="15" t="n">
        <f aca="false">SUMIFS(Sorties!$E$2:$E$5000,Sorties!$A$2:$A$5000,$A168,Sorties!$C$2:$C$5000,O$2)</f>
        <v>0</v>
      </c>
      <c r="P168" s="15" t="n">
        <f aca="false">SUMIFS(Sorties!$E$2:$E$5000,Sorties!$A$2:$A$5000,$A168,Sorties!$C$2:$C$5000,P$2)</f>
        <v>0</v>
      </c>
      <c r="Q168" s="15" t="n">
        <f aca="false">SUMIFS(Sorties!$E$2:$E$5000,Sorties!$A$2:$A$5000,$A168,Sorties!$C$2:$C$5000,Q$2)</f>
        <v>0</v>
      </c>
      <c r="R168" s="15" t="n">
        <f aca="false">SUMIFS(Sorties!$E$2:$E$5000,Sorties!$A$2:$A$5000,$A168,Sorties!$C$2:$C$5000,R$2)</f>
        <v>0</v>
      </c>
    </row>
    <row r="169" customFormat="false" ht="15" hidden="false" customHeight="false" outlineLevel="0" collapsed="false">
      <c r="A169" s="12" t="n">
        <v>46182</v>
      </c>
      <c r="B169" s="15" t="n">
        <f aca="false">SUMIFS(Sorties!$E$2:$E$5000,Sorties!$A$2:$A$5000,$A169,Sorties!$C$2:$C$5000,B$2,Sorties!$F$2:$F$5000,"&lt;&gt;Commande spéciale")</f>
        <v>10</v>
      </c>
      <c r="C169" s="15" t="n">
        <f aca="false">SUMIFS(Sorties!$E$2:$E$5000,Sorties!$A$2:$A$5000,$A169,Sorties!$C$2:$C$5000,C$2,Sorties!$F$2:$F$5000,"&lt;&gt;Commande spéciale")</f>
        <v>6</v>
      </c>
      <c r="D169" s="15" t="n">
        <f aca="false">SUMIFS(Sorties!$E$2:$E$5000,Sorties!$A$2:$A$5000,$A169,Sorties!$C$2:$C$5000,D$2,Sorties!$F$2:$F$5000,"&lt;&gt;Commande spéciale")</f>
        <v>3</v>
      </c>
      <c r="E169" s="15" t="n">
        <f aca="false">SUMIFS(Sorties!$E$2:$E$5000,Sorties!$A$2:$A$5000,$A169,Sorties!$C$2:$C$5000,E$2,Sorties!$F$2:$F$5000,"&lt;&gt;Commande spéciale")</f>
        <v>0</v>
      </c>
      <c r="F169" s="15" t="n">
        <f aca="false">SUMIFS(Sorties!$E$2:$E$5000,Sorties!$A$2:$A$5000,$A169,Sorties!$C$2:$C$5000,F$2,Sorties!$F$2:$F$5000,"&lt;&gt;Commande spéciale")</f>
        <v>0</v>
      </c>
      <c r="G169" s="15" t="n">
        <f aca="false">SUMIFS(Sorties!$E$2:$E$5000,Sorties!$A$2:$A$5000,$A169,Sorties!$C$2:$C$5000,G$2,Sorties!$F$2:$F$5000,"&lt;&gt;Commande spéciale")</f>
        <v>0</v>
      </c>
      <c r="H169" s="15" t="n">
        <f aca="false">SUMIFS(Sorties!$E$2:$E$5000,Sorties!$A$2:$A$5000,$A169,Sorties!$C$2:$C$5000,H$2,Sorties!$F$2:$F$5000,"&lt;&gt;Commande spéciale")</f>
        <v>0</v>
      </c>
      <c r="I169" s="15" t="n">
        <f aca="false">SUMIFS(Sorties!$E$2:$E$5000,Sorties!$A$2:$A$5000,$A169,Sorties!$C$2:$C$5000,I$2,Sorties!$F$2:$F$5000,"&lt;&gt;Commande spéciale")</f>
        <v>0</v>
      </c>
      <c r="K169" s="15" t="n">
        <f aca="false">SUMIFS(Sorties!$E$2:$E$5000,Sorties!$A$2:$A$5000,$A169,Sorties!$C$2:$C$5000,K$2)</f>
        <v>10</v>
      </c>
      <c r="L169" s="15" t="n">
        <f aca="false">SUMIFS(Sorties!$E$2:$E$5000,Sorties!$A$2:$A$5000,$A169,Sorties!$C$2:$C$5000,L$2)</f>
        <v>6</v>
      </c>
      <c r="M169" s="15" t="n">
        <f aca="false">SUMIFS(Sorties!$E$2:$E$5000,Sorties!$A$2:$A$5000,$A169,Sorties!$C$2:$C$5000,M$2)</f>
        <v>3</v>
      </c>
      <c r="N169" s="15" t="n">
        <f aca="false">SUMIFS(Sorties!$E$2:$E$5000,Sorties!$A$2:$A$5000,$A169,Sorties!$C$2:$C$5000,N$2)</f>
        <v>0</v>
      </c>
      <c r="O169" s="15" t="n">
        <f aca="false">SUMIFS(Sorties!$E$2:$E$5000,Sorties!$A$2:$A$5000,$A169,Sorties!$C$2:$C$5000,O$2)</f>
        <v>0</v>
      </c>
      <c r="P169" s="15" t="n">
        <f aca="false">SUMIFS(Sorties!$E$2:$E$5000,Sorties!$A$2:$A$5000,$A169,Sorties!$C$2:$C$5000,P$2)</f>
        <v>0</v>
      </c>
      <c r="Q169" s="15" t="n">
        <f aca="false">SUMIFS(Sorties!$E$2:$E$5000,Sorties!$A$2:$A$5000,$A169,Sorties!$C$2:$C$5000,Q$2)</f>
        <v>0</v>
      </c>
      <c r="R169" s="15" t="n">
        <f aca="false">SUMIFS(Sorties!$E$2:$E$5000,Sorties!$A$2:$A$5000,$A169,Sorties!$C$2:$C$5000,R$2)</f>
        <v>0</v>
      </c>
    </row>
    <row r="170" customFormat="false" ht="15" hidden="false" customHeight="false" outlineLevel="0" collapsed="false">
      <c r="A170" s="12" t="n">
        <v>46183</v>
      </c>
      <c r="B170" s="15" t="n">
        <f aca="false">SUMIFS(Sorties!$E$2:$E$5000,Sorties!$A$2:$A$5000,$A170,Sorties!$C$2:$C$5000,B$2,Sorties!$F$2:$F$5000,"&lt;&gt;Commande spéciale")</f>
        <v>5</v>
      </c>
      <c r="C170" s="15" t="n">
        <f aca="false">SUMIFS(Sorties!$E$2:$E$5000,Sorties!$A$2:$A$5000,$A170,Sorties!$C$2:$C$5000,C$2,Sorties!$F$2:$F$5000,"&lt;&gt;Commande spéciale")</f>
        <v>7</v>
      </c>
      <c r="D170" s="15" t="n">
        <f aca="false">SUMIFS(Sorties!$E$2:$E$5000,Sorties!$A$2:$A$5000,$A170,Sorties!$C$2:$C$5000,D$2,Sorties!$F$2:$F$5000,"&lt;&gt;Commande spéciale")</f>
        <v>5</v>
      </c>
      <c r="E170" s="15" t="n">
        <f aca="false">SUMIFS(Sorties!$E$2:$E$5000,Sorties!$A$2:$A$5000,$A170,Sorties!$C$2:$C$5000,E$2,Sorties!$F$2:$F$5000,"&lt;&gt;Commande spéciale")</f>
        <v>4</v>
      </c>
      <c r="F170" s="15" t="n">
        <f aca="false">SUMIFS(Sorties!$E$2:$E$5000,Sorties!$A$2:$A$5000,$A170,Sorties!$C$2:$C$5000,F$2,Sorties!$F$2:$F$5000,"&lt;&gt;Commande spéciale")</f>
        <v>0</v>
      </c>
      <c r="G170" s="15" t="n">
        <f aca="false">SUMIFS(Sorties!$E$2:$E$5000,Sorties!$A$2:$A$5000,$A170,Sorties!$C$2:$C$5000,G$2,Sorties!$F$2:$F$5000,"&lt;&gt;Commande spéciale")</f>
        <v>0</v>
      </c>
      <c r="H170" s="15" t="n">
        <f aca="false">SUMIFS(Sorties!$E$2:$E$5000,Sorties!$A$2:$A$5000,$A170,Sorties!$C$2:$C$5000,H$2,Sorties!$F$2:$F$5000,"&lt;&gt;Commande spéciale")</f>
        <v>0</v>
      </c>
      <c r="I170" s="15" t="n">
        <f aca="false">SUMIFS(Sorties!$E$2:$E$5000,Sorties!$A$2:$A$5000,$A170,Sorties!$C$2:$C$5000,I$2,Sorties!$F$2:$F$5000,"&lt;&gt;Commande spéciale")</f>
        <v>0</v>
      </c>
      <c r="K170" s="15" t="n">
        <f aca="false">SUMIFS(Sorties!$E$2:$E$5000,Sorties!$A$2:$A$5000,$A170,Sorties!$C$2:$C$5000,K$2)</f>
        <v>5</v>
      </c>
      <c r="L170" s="15" t="n">
        <f aca="false">SUMIFS(Sorties!$E$2:$E$5000,Sorties!$A$2:$A$5000,$A170,Sorties!$C$2:$C$5000,L$2)</f>
        <v>7</v>
      </c>
      <c r="M170" s="15" t="n">
        <f aca="false">SUMIFS(Sorties!$E$2:$E$5000,Sorties!$A$2:$A$5000,$A170,Sorties!$C$2:$C$5000,M$2)</f>
        <v>5</v>
      </c>
      <c r="N170" s="15" t="n">
        <f aca="false">SUMIFS(Sorties!$E$2:$E$5000,Sorties!$A$2:$A$5000,$A170,Sorties!$C$2:$C$5000,N$2)</f>
        <v>4</v>
      </c>
      <c r="O170" s="15" t="n">
        <f aca="false">SUMIFS(Sorties!$E$2:$E$5000,Sorties!$A$2:$A$5000,$A170,Sorties!$C$2:$C$5000,O$2)</f>
        <v>0</v>
      </c>
      <c r="P170" s="15" t="n">
        <f aca="false">SUMIFS(Sorties!$E$2:$E$5000,Sorties!$A$2:$A$5000,$A170,Sorties!$C$2:$C$5000,P$2)</f>
        <v>0</v>
      </c>
      <c r="Q170" s="15" t="n">
        <f aca="false">SUMIFS(Sorties!$E$2:$E$5000,Sorties!$A$2:$A$5000,$A170,Sorties!$C$2:$C$5000,Q$2)</f>
        <v>0</v>
      </c>
      <c r="R170" s="15" t="n">
        <f aca="false">SUMIFS(Sorties!$E$2:$E$5000,Sorties!$A$2:$A$5000,$A170,Sorties!$C$2:$C$5000,R$2)</f>
        <v>0</v>
      </c>
    </row>
    <row r="171" customFormat="false" ht="15" hidden="false" customHeight="false" outlineLevel="0" collapsed="false">
      <c r="A171" s="12" t="n">
        <v>46184</v>
      </c>
      <c r="B171" s="15" t="n">
        <f aca="false">SUMIFS(Sorties!$E$2:$E$5000,Sorties!$A$2:$A$5000,$A171,Sorties!$C$2:$C$5000,B$2,Sorties!$F$2:$F$5000,"&lt;&gt;Commande spéciale")</f>
        <v>10</v>
      </c>
      <c r="C171" s="15" t="n">
        <f aca="false">SUMIFS(Sorties!$E$2:$E$5000,Sorties!$A$2:$A$5000,$A171,Sorties!$C$2:$C$5000,C$2,Sorties!$F$2:$F$5000,"&lt;&gt;Commande spéciale")</f>
        <v>6</v>
      </c>
      <c r="D171" s="15" t="n">
        <f aca="false">SUMIFS(Sorties!$E$2:$E$5000,Sorties!$A$2:$A$5000,$A171,Sorties!$C$2:$C$5000,D$2,Sorties!$F$2:$F$5000,"&lt;&gt;Commande spéciale")</f>
        <v>4</v>
      </c>
      <c r="E171" s="15" t="n">
        <f aca="false">SUMIFS(Sorties!$E$2:$E$5000,Sorties!$A$2:$A$5000,$A171,Sorties!$C$2:$C$5000,E$2,Sorties!$F$2:$F$5000,"&lt;&gt;Commande spéciale")</f>
        <v>4</v>
      </c>
      <c r="F171" s="15" t="n">
        <f aca="false">SUMIFS(Sorties!$E$2:$E$5000,Sorties!$A$2:$A$5000,$A171,Sorties!$C$2:$C$5000,F$2,Sorties!$F$2:$F$5000,"&lt;&gt;Commande spéciale")</f>
        <v>0</v>
      </c>
      <c r="G171" s="15" t="n">
        <f aca="false">SUMIFS(Sorties!$E$2:$E$5000,Sorties!$A$2:$A$5000,$A171,Sorties!$C$2:$C$5000,G$2,Sorties!$F$2:$F$5000,"&lt;&gt;Commande spéciale")</f>
        <v>0</v>
      </c>
      <c r="H171" s="15" t="n">
        <f aca="false">SUMIFS(Sorties!$E$2:$E$5000,Sorties!$A$2:$A$5000,$A171,Sorties!$C$2:$C$5000,H$2,Sorties!$F$2:$F$5000,"&lt;&gt;Commande spéciale")</f>
        <v>0</v>
      </c>
      <c r="I171" s="15" t="n">
        <f aca="false">SUMIFS(Sorties!$E$2:$E$5000,Sorties!$A$2:$A$5000,$A171,Sorties!$C$2:$C$5000,I$2,Sorties!$F$2:$F$5000,"&lt;&gt;Commande spéciale")</f>
        <v>0</v>
      </c>
      <c r="K171" s="15" t="n">
        <f aca="false">SUMIFS(Sorties!$E$2:$E$5000,Sorties!$A$2:$A$5000,$A171,Sorties!$C$2:$C$5000,K$2)</f>
        <v>10</v>
      </c>
      <c r="L171" s="15" t="n">
        <f aca="false">SUMIFS(Sorties!$E$2:$E$5000,Sorties!$A$2:$A$5000,$A171,Sorties!$C$2:$C$5000,L$2)</f>
        <v>6</v>
      </c>
      <c r="M171" s="15" t="n">
        <f aca="false">SUMIFS(Sorties!$E$2:$E$5000,Sorties!$A$2:$A$5000,$A171,Sorties!$C$2:$C$5000,M$2)</f>
        <v>4</v>
      </c>
      <c r="N171" s="15" t="n">
        <f aca="false">SUMIFS(Sorties!$E$2:$E$5000,Sorties!$A$2:$A$5000,$A171,Sorties!$C$2:$C$5000,N$2)</f>
        <v>4</v>
      </c>
      <c r="O171" s="15" t="n">
        <f aca="false">SUMIFS(Sorties!$E$2:$E$5000,Sorties!$A$2:$A$5000,$A171,Sorties!$C$2:$C$5000,O$2)</f>
        <v>0</v>
      </c>
      <c r="P171" s="15" t="n">
        <f aca="false">SUMIFS(Sorties!$E$2:$E$5000,Sorties!$A$2:$A$5000,$A171,Sorties!$C$2:$C$5000,P$2)</f>
        <v>0</v>
      </c>
      <c r="Q171" s="15" t="n">
        <f aca="false">SUMIFS(Sorties!$E$2:$E$5000,Sorties!$A$2:$A$5000,$A171,Sorties!$C$2:$C$5000,Q$2)</f>
        <v>0</v>
      </c>
      <c r="R171" s="15" t="n">
        <f aca="false">SUMIFS(Sorties!$E$2:$E$5000,Sorties!$A$2:$A$5000,$A171,Sorties!$C$2:$C$5000,R$2)</f>
        <v>0</v>
      </c>
    </row>
    <row r="172" customFormat="false" ht="15" hidden="false" customHeight="false" outlineLevel="0" collapsed="false">
      <c r="A172" s="12" t="n">
        <v>46185</v>
      </c>
      <c r="B172" s="15" t="n">
        <f aca="false">SUMIFS(Sorties!$E$2:$E$5000,Sorties!$A$2:$A$5000,$A172,Sorties!$C$2:$C$5000,B$2,Sorties!$F$2:$F$5000,"&lt;&gt;Commande spéciale")</f>
        <v>16</v>
      </c>
      <c r="C172" s="15" t="n">
        <f aca="false">SUMIFS(Sorties!$E$2:$E$5000,Sorties!$A$2:$A$5000,$A172,Sorties!$C$2:$C$5000,C$2,Sorties!$F$2:$F$5000,"&lt;&gt;Commande spéciale")</f>
        <v>9</v>
      </c>
      <c r="D172" s="15" t="n">
        <f aca="false">SUMIFS(Sorties!$E$2:$E$5000,Sorties!$A$2:$A$5000,$A172,Sorties!$C$2:$C$5000,D$2,Sorties!$F$2:$F$5000,"&lt;&gt;Commande spéciale")</f>
        <v>3</v>
      </c>
      <c r="E172" s="15" t="n">
        <f aca="false">SUMIFS(Sorties!$E$2:$E$5000,Sorties!$A$2:$A$5000,$A172,Sorties!$C$2:$C$5000,E$2,Sorties!$F$2:$F$5000,"&lt;&gt;Commande spéciale")</f>
        <v>1</v>
      </c>
      <c r="F172" s="15" t="n">
        <f aca="false">SUMIFS(Sorties!$E$2:$E$5000,Sorties!$A$2:$A$5000,$A172,Sorties!$C$2:$C$5000,F$2,Sorties!$F$2:$F$5000,"&lt;&gt;Commande spéciale")</f>
        <v>0</v>
      </c>
      <c r="G172" s="15" t="n">
        <f aca="false">SUMIFS(Sorties!$E$2:$E$5000,Sorties!$A$2:$A$5000,$A172,Sorties!$C$2:$C$5000,G$2,Sorties!$F$2:$F$5000,"&lt;&gt;Commande spéciale")</f>
        <v>0</v>
      </c>
      <c r="H172" s="15" t="n">
        <f aca="false">SUMIFS(Sorties!$E$2:$E$5000,Sorties!$A$2:$A$5000,$A172,Sorties!$C$2:$C$5000,H$2,Sorties!$F$2:$F$5000,"&lt;&gt;Commande spéciale")</f>
        <v>0</v>
      </c>
      <c r="I172" s="15" t="n">
        <f aca="false">SUMIFS(Sorties!$E$2:$E$5000,Sorties!$A$2:$A$5000,$A172,Sorties!$C$2:$C$5000,I$2,Sorties!$F$2:$F$5000,"&lt;&gt;Commande spéciale")</f>
        <v>0</v>
      </c>
      <c r="K172" s="15" t="n">
        <f aca="false">SUMIFS(Sorties!$E$2:$E$5000,Sorties!$A$2:$A$5000,$A172,Sorties!$C$2:$C$5000,K$2)</f>
        <v>16</v>
      </c>
      <c r="L172" s="15" t="n">
        <f aca="false">SUMIFS(Sorties!$E$2:$E$5000,Sorties!$A$2:$A$5000,$A172,Sorties!$C$2:$C$5000,L$2)</f>
        <v>9</v>
      </c>
      <c r="M172" s="15" t="n">
        <f aca="false">SUMIFS(Sorties!$E$2:$E$5000,Sorties!$A$2:$A$5000,$A172,Sorties!$C$2:$C$5000,M$2)</f>
        <v>3</v>
      </c>
      <c r="N172" s="15" t="n">
        <f aca="false">SUMIFS(Sorties!$E$2:$E$5000,Sorties!$A$2:$A$5000,$A172,Sorties!$C$2:$C$5000,N$2)</f>
        <v>1</v>
      </c>
      <c r="O172" s="15" t="n">
        <f aca="false">SUMIFS(Sorties!$E$2:$E$5000,Sorties!$A$2:$A$5000,$A172,Sorties!$C$2:$C$5000,O$2)</f>
        <v>0</v>
      </c>
      <c r="P172" s="15" t="n">
        <f aca="false">SUMIFS(Sorties!$E$2:$E$5000,Sorties!$A$2:$A$5000,$A172,Sorties!$C$2:$C$5000,P$2)</f>
        <v>0</v>
      </c>
      <c r="Q172" s="15" t="n">
        <f aca="false">SUMIFS(Sorties!$E$2:$E$5000,Sorties!$A$2:$A$5000,$A172,Sorties!$C$2:$C$5000,Q$2)</f>
        <v>0</v>
      </c>
      <c r="R172" s="15" t="n">
        <f aca="false">SUMIFS(Sorties!$E$2:$E$5000,Sorties!$A$2:$A$5000,$A172,Sorties!$C$2:$C$5000,R$2)</f>
        <v>0</v>
      </c>
    </row>
    <row r="173" customFormat="false" ht="15" hidden="false" customHeight="false" outlineLevel="0" collapsed="false">
      <c r="A173" s="12" t="n">
        <v>46188</v>
      </c>
      <c r="B173" s="15" t="n">
        <f aca="false">SUMIFS(Sorties!$E$2:$E$5000,Sorties!$A$2:$A$5000,$A173,Sorties!$C$2:$C$5000,B$2,Sorties!$F$2:$F$5000,"&lt;&gt;Commande spéciale")</f>
        <v>2</v>
      </c>
      <c r="C173" s="15" t="n">
        <f aca="false">SUMIFS(Sorties!$E$2:$E$5000,Sorties!$A$2:$A$5000,$A173,Sorties!$C$2:$C$5000,C$2,Sorties!$F$2:$F$5000,"&lt;&gt;Commande spéciale")</f>
        <v>7</v>
      </c>
      <c r="D173" s="15" t="n">
        <f aca="false">SUMIFS(Sorties!$E$2:$E$5000,Sorties!$A$2:$A$5000,$A173,Sorties!$C$2:$C$5000,D$2,Sorties!$F$2:$F$5000,"&lt;&gt;Commande spéciale")</f>
        <v>4</v>
      </c>
      <c r="E173" s="15" t="n">
        <f aca="false">SUMIFS(Sorties!$E$2:$E$5000,Sorties!$A$2:$A$5000,$A173,Sorties!$C$2:$C$5000,E$2,Sorties!$F$2:$F$5000,"&lt;&gt;Commande spéciale")</f>
        <v>3</v>
      </c>
      <c r="F173" s="15" t="n">
        <f aca="false">SUMIFS(Sorties!$E$2:$E$5000,Sorties!$A$2:$A$5000,$A173,Sorties!$C$2:$C$5000,F$2,Sorties!$F$2:$F$5000,"&lt;&gt;Commande spéciale")</f>
        <v>0</v>
      </c>
      <c r="G173" s="15" t="n">
        <f aca="false">SUMIFS(Sorties!$E$2:$E$5000,Sorties!$A$2:$A$5000,$A173,Sorties!$C$2:$C$5000,G$2,Sorties!$F$2:$F$5000,"&lt;&gt;Commande spéciale")</f>
        <v>1</v>
      </c>
      <c r="H173" s="15" t="n">
        <f aca="false">SUMIFS(Sorties!$E$2:$E$5000,Sorties!$A$2:$A$5000,$A173,Sorties!$C$2:$C$5000,H$2,Sorties!$F$2:$F$5000,"&lt;&gt;Commande spéciale")</f>
        <v>0</v>
      </c>
      <c r="I173" s="15" t="n">
        <f aca="false">SUMIFS(Sorties!$E$2:$E$5000,Sorties!$A$2:$A$5000,$A173,Sorties!$C$2:$C$5000,I$2,Sorties!$F$2:$F$5000,"&lt;&gt;Commande spéciale")</f>
        <v>0</v>
      </c>
      <c r="K173" s="15" t="n">
        <f aca="false">SUMIFS(Sorties!$E$2:$E$5000,Sorties!$A$2:$A$5000,$A173,Sorties!$C$2:$C$5000,K$2)</f>
        <v>2</v>
      </c>
      <c r="L173" s="15" t="n">
        <f aca="false">SUMIFS(Sorties!$E$2:$E$5000,Sorties!$A$2:$A$5000,$A173,Sorties!$C$2:$C$5000,L$2)</f>
        <v>7</v>
      </c>
      <c r="M173" s="15" t="n">
        <f aca="false">SUMIFS(Sorties!$E$2:$E$5000,Sorties!$A$2:$A$5000,$A173,Sorties!$C$2:$C$5000,M$2)</f>
        <v>4</v>
      </c>
      <c r="N173" s="15" t="n">
        <f aca="false">SUMIFS(Sorties!$E$2:$E$5000,Sorties!$A$2:$A$5000,$A173,Sorties!$C$2:$C$5000,N$2)</f>
        <v>3</v>
      </c>
      <c r="O173" s="15" t="n">
        <f aca="false">SUMIFS(Sorties!$E$2:$E$5000,Sorties!$A$2:$A$5000,$A173,Sorties!$C$2:$C$5000,O$2)</f>
        <v>0</v>
      </c>
      <c r="P173" s="15" t="n">
        <f aca="false">SUMIFS(Sorties!$E$2:$E$5000,Sorties!$A$2:$A$5000,$A173,Sorties!$C$2:$C$5000,P$2)</f>
        <v>1</v>
      </c>
      <c r="Q173" s="15" t="n">
        <f aca="false">SUMIFS(Sorties!$E$2:$E$5000,Sorties!$A$2:$A$5000,$A173,Sorties!$C$2:$C$5000,Q$2)</f>
        <v>0</v>
      </c>
      <c r="R173" s="15" t="n">
        <f aca="false">SUMIFS(Sorties!$E$2:$E$5000,Sorties!$A$2:$A$5000,$A173,Sorties!$C$2:$C$5000,R$2)</f>
        <v>0</v>
      </c>
    </row>
    <row r="174" customFormat="false" ht="15" hidden="false" customHeight="false" outlineLevel="0" collapsed="false">
      <c r="A174" s="12" t="n">
        <v>46189</v>
      </c>
      <c r="B174" s="15" t="n">
        <f aca="false">SUMIFS(Sorties!$E$2:$E$5000,Sorties!$A$2:$A$5000,$A174,Sorties!$C$2:$C$5000,B$2,Sorties!$F$2:$F$5000,"&lt;&gt;Commande spéciale")</f>
        <v>9</v>
      </c>
      <c r="C174" s="15" t="n">
        <f aca="false">SUMIFS(Sorties!$E$2:$E$5000,Sorties!$A$2:$A$5000,$A174,Sorties!$C$2:$C$5000,C$2,Sorties!$F$2:$F$5000,"&lt;&gt;Commande spéciale")</f>
        <v>8</v>
      </c>
      <c r="D174" s="15" t="n">
        <f aca="false">SUMIFS(Sorties!$E$2:$E$5000,Sorties!$A$2:$A$5000,$A174,Sorties!$C$2:$C$5000,D$2,Sorties!$F$2:$F$5000,"&lt;&gt;Commande spéciale")</f>
        <v>1</v>
      </c>
      <c r="E174" s="15" t="n">
        <f aca="false">SUMIFS(Sorties!$E$2:$E$5000,Sorties!$A$2:$A$5000,$A174,Sorties!$C$2:$C$5000,E$2,Sorties!$F$2:$F$5000,"&lt;&gt;Commande spéciale")</f>
        <v>0</v>
      </c>
      <c r="F174" s="15" t="n">
        <f aca="false">SUMIFS(Sorties!$E$2:$E$5000,Sorties!$A$2:$A$5000,$A174,Sorties!$C$2:$C$5000,F$2,Sorties!$F$2:$F$5000,"&lt;&gt;Commande spéciale")</f>
        <v>6</v>
      </c>
      <c r="G174" s="15" t="n">
        <f aca="false">SUMIFS(Sorties!$E$2:$E$5000,Sorties!$A$2:$A$5000,$A174,Sorties!$C$2:$C$5000,G$2,Sorties!$F$2:$F$5000,"&lt;&gt;Commande spéciale")</f>
        <v>2</v>
      </c>
      <c r="H174" s="15" t="n">
        <f aca="false">SUMIFS(Sorties!$E$2:$E$5000,Sorties!$A$2:$A$5000,$A174,Sorties!$C$2:$C$5000,H$2,Sorties!$F$2:$F$5000,"&lt;&gt;Commande spéciale")</f>
        <v>0</v>
      </c>
      <c r="I174" s="15" t="n">
        <f aca="false">SUMIFS(Sorties!$E$2:$E$5000,Sorties!$A$2:$A$5000,$A174,Sorties!$C$2:$C$5000,I$2,Sorties!$F$2:$F$5000,"&lt;&gt;Commande spéciale")</f>
        <v>0</v>
      </c>
      <c r="K174" s="15" t="n">
        <f aca="false">SUMIFS(Sorties!$E$2:$E$5000,Sorties!$A$2:$A$5000,$A174,Sorties!$C$2:$C$5000,K$2)</f>
        <v>9</v>
      </c>
      <c r="L174" s="15" t="n">
        <f aca="false">SUMIFS(Sorties!$E$2:$E$5000,Sorties!$A$2:$A$5000,$A174,Sorties!$C$2:$C$5000,L$2)</f>
        <v>8</v>
      </c>
      <c r="M174" s="15" t="n">
        <f aca="false">SUMIFS(Sorties!$E$2:$E$5000,Sorties!$A$2:$A$5000,$A174,Sorties!$C$2:$C$5000,M$2)</f>
        <v>1</v>
      </c>
      <c r="N174" s="15" t="n">
        <f aca="false">SUMIFS(Sorties!$E$2:$E$5000,Sorties!$A$2:$A$5000,$A174,Sorties!$C$2:$C$5000,N$2)</f>
        <v>0</v>
      </c>
      <c r="O174" s="15" t="n">
        <f aca="false">SUMIFS(Sorties!$E$2:$E$5000,Sorties!$A$2:$A$5000,$A174,Sorties!$C$2:$C$5000,O$2)</f>
        <v>6</v>
      </c>
      <c r="P174" s="15" t="n">
        <f aca="false">SUMIFS(Sorties!$E$2:$E$5000,Sorties!$A$2:$A$5000,$A174,Sorties!$C$2:$C$5000,P$2)</f>
        <v>2</v>
      </c>
      <c r="Q174" s="15" t="n">
        <f aca="false">SUMIFS(Sorties!$E$2:$E$5000,Sorties!$A$2:$A$5000,$A174,Sorties!$C$2:$C$5000,Q$2)</f>
        <v>0</v>
      </c>
      <c r="R174" s="15" t="n">
        <f aca="false">SUMIFS(Sorties!$E$2:$E$5000,Sorties!$A$2:$A$5000,$A174,Sorties!$C$2:$C$5000,R$2)</f>
        <v>0</v>
      </c>
    </row>
    <row r="175" customFormat="false" ht="15" hidden="false" customHeight="false" outlineLevel="0" collapsed="false">
      <c r="A175" s="12" t="n">
        <v>46190</v>
      </c>
      <c r="B175" s="15" t="n">
        <f aca="false">SUMIFS(Sorties!$E$2:$E$5000,Sorties!$A$2:$A$5000,$A175,Sorties!$C$2:$C$5000,B$2,Sorties!$F$2:$F$5000,"&lt;&gt;Commande spéciale")</f>
        <v>12</v>
      </c>
      <c r="C175" s="15" t="n">
        <f aca="false">SUMIFS(Sorties!$E$2:$E$5000,Sorties!$A$2:$A$5000,$A175,Sorties!$C$2:$C$5000,C$2,Sorties!$F$2:$F$5000,"&lt;&gt;Commande spéciale")</f>
        <v>5</v>
      </c>
      <c r="D175" s="15" t="n">
        <f aca="false">SUMIFS(Sorties!$E$2:$E$5000,Sorties!$A$2:$A$5000,$A175,Sorties!$C$2:$C$5000,D$2,Sorties!$F$2:$F$5000,"&lt;&gt;Commande spéciale")</f>
        <v>0</v>
      </c>
      <c r="E175" s="15" t="n">
        <f aca="false">SUMIFS(Sorties!$E$2:$E$5000,Sorties!$A$2:$A$5000,$A175,Sorties!$C$2:$C$5000,E$2,Sorties!$F$2:$F$5000,"&lt;&gt;Commande spéciale")</f>
        <v>0</v>
      </c>
      <c r="F175" s="15" t="n">
        <f aca="false">SUMIFS(Sorties!$E$2:$E$5000,Sorties!$A$2:$A$5000,$A175,Sorties!$C$2:$C$5000,F$2,Sorties!$F$2:$F$5000,"&lt;&gt;Commande spéciale")</f>
        <v>0</v>
      </c>
      <c r="G175" s="15" t="n">
        <f aca="false">SUMIFS(Sorties!$E$2:$E$5000,Sorties!$A$2:$A$5000,$A175,Sorties!$C$2:$C$5000,G$2,Sorties!$F$2:$F$5000,"&lt;&gt;Commande spéciale")</f>
        <v>0</v>
      </c>
      <c r="H175" s="15" t="n">
        <f aca="false">SUMIFS(Sorties!$E$2:$E$5000,Sorties!$A$2:$A$5000,$A175,Sorties!$C$2:$C$5000,H$2,Sorties!$F$2:$F$5000,"&lt;&gt;Commande spéciale")</f>
        <v>0</v>
      </c>
      <c r="I175" s="15" t="n">
        <f aca="false">SUMIFS(Sorties!$E$2:$E$5000,Sorties!$A$2:$A$5000,$A175,Sorties!$C$2:$C$5000,I$2,Sorties!$F$2:$F$5000,"&lt;&gt;Commande spéciale")</f>
        <v>0</v>
      </c>
      <c r="K175" s="15" t="n">
        <f aca="false">SUMIFS(Sorties!$E$2:$E$5000,Sorties!$A$2:$A$5000,$A175,Sorties!$C$2:$C$5000,K$2)</f>
        <v>12</v>
      </c>
      <c r="L175" s="15" t="n">
        <f aca="false">SUMIFS(Sorties!$E$2:$E$5000,Sorties!$A$2:$A$5000,$A175,Sorties!$C$2:$C$5000,L$2)</f>
        <v>5</v>
      </c>
      <c r="M175" s="15" t="n">
        <f aca="false">SUMIFS(Sorties!$E$2:$E$5000,Sorties!$A$2:$A$5000,$A175,Sorties!$C$2:$C$5000,M$2)</f>
        <v>0</v>
      </c>
      <c r="N175" s="15" t="n">
        <f aca="false">SUMIFS(Sorties!$E$2:$E$5000,Sorties!$A$2:$A$5000,$A175,Sorties!$C$2:$C$5000,N$2)</f>
        <v>0</v>
      </c>
      <c r="O175" s="15" t="n">
        <f aca="false">SUMIFS(Sorties!$E$2:$E$5000,Sorties!$A$2:$A$5000,$A175,Sorties!$C$2:$C$5000,O$2)</f>
        <v>0</v>
      </c>
      <c r="P175" s="15" t="n">
        <f aca="false">SUMIFS(Sorties!$E$2:$E$5000,Sorties!$A$2:$A$5000,$A175,Sorties!$C$2:$C$5000,P$2)</f>
        <v>0</v>
      </c>
      <c r="Q175" s="15" t="n">
        <f aca="false">SUMIFS(Sorties!$E$2:$E$5000,Sorties!$A$2:$A$5000,$A175,Sorties!$C$2:$C$5000,Q$2)</f>
        <v>0</v>
      </c>
      <c r="R175" s="15" t="n">
        <f aca="false">SUMIFS(Sorties!$E$2:$E$5000,Sorties!$A$2:$A$5000,$A175,Sorties!$C$2:$C$5000,R$2)</f>
        <v>0</v>
      </c>
    </row>
    <row r="176" customFormat="false" ht="15" hidden="false" customHeight="false" outlineLevel="0" collapsed="false">
      <c r="A176" s="12" t="n">
        <v>46191</v>
      </c>
      <c r="B176" s="15" t="n">
        <f aca="false">SUMIFS(Sorties!$E$2:$E$5000,Sorties!$A$2:$A$5000,$A176,Sorties!$C$2:$C$5000,B$2,Sorties!$F$2:$F$5000,"&lt;&gt;Commande spéciale")</f>
        <v>9</v>
      </c>
      <c r="C176" s="15" t="n">
        <f aca="false">SUMIFS(Sorties!$E$2:$E$5000,Sorties!$A$2:$A$5000,$A176,Sorties!$C$2:$C$5000,C$2,Sorties!$F$2:$F$5000,"&lt;&gt;Commande spéciale")</f>
        <v>8</v>
      </c>
      <c r="D176" s="15" t="n">
        <f aca="false">SUMIFS(Sorties!$E$2:$E$5000,Sorties!$A$2:$A$5000,$A176,Sorties!$C$2:$C$5000,D$2,Sorties!$F$2:$F$5000,"&lt;&gt;Commande spéciale")</f>
        <v>3</v>
      </c>
      <c r="E176" s="15" t="n">
        <f aca="false">SUMIFS(Sorties!$E$2:$E$5000,Sorties!$A$2:$A$5000,$A176,Sorties!$C$2:$C$5000,E$2,Sorties!$F$2:$F$5000,"&lt;&gt;Commande spéciale")</f>
        <v>0</v>
      </c>
      <c r="F176" s="15" t="n">
        <f aca="false">SUMIFS(Sorties!$E$2:$E$5000,Sorties!$A$2:$A$5000,$A176,Sorties!$C$2:$C$5000,F$2,Sorties!$F$2:$F$5000,"&lt;&gt;Commande spéciale")</f>
        <v>0</v>
      </c>
      <c r="G176" s="15" t="n">
        <f aca="false">SUMIFS(Sorties!$E$2:$E$5000,Sorties!$A$2:$A$5000,$A176,Sorties!$C$2:$C$5000,G$2,Sorties!$F$2:$F$5000,"&lt;&gt;Commande spéciale")</f>
        <v>0</v>
      </c>
      <c r="H176" s="15" t="n">
        <f aca="false">SUMIFS(Sorties!$E$2:$E$5000,Sorties!$A$2:$A$5000,$A176,Sorties!$C$2:$C$5000,H$2,Sorties!$F$2:$F$5000,"&lt;&gt;Commande spéciale")</f>
        <v>0</v>
      </c>
      <c r="I176" s="15" t="n">
        <f aca="false">SUMIFS(Sorties!$E$2:$E$5000,Sorties!$A$2:$A$5000,$A176,Sorties!$C$2:$C$5000,I$2,Sorties!$F$2:$F$5000,"&lt;&gt;Commande spéciale")</f>
        <v>0</v>
      </c>
      <c r="K176" s="15" t="n">
        <f aca="false">SUMIFS(Sorties!$E$2:$E$5000,Sorties!$A$2:$A$5000,$A176,Sorties!$C$2:$C$5000,K$2)</f>
        <v>9</v>
      </c>
      <c r="L176" s="15" t="n">
        <f aca="false">SUMIFS(Sorties!$E$2:$E$5000,Sorties!$A$2:$A$5000,$A176,Sorties!$C$2:$C$5000,L$2)</f>
        <v>8</v>
      </c>
      <c r="M176" s="15" t="n">
        <f aca="false">SUMIFS(Sorties!$E$2:$E$5000,Sorties!$A$2:$A$5000,$A176,Sorties!$C$2:$C$5000,M$2)</f>
        <v>3</v>
      </c>
      <c r="N176" s="15" t="n">
        <f aca="false">SUMIFS(Sorties!$E$2:$E$5000,Sorties!$A$2:$A$5000,$A176,Sorties!$C$2:$C$5000,N$2)</f>
        <v>0</v>
      </c>
      <c r="O176" s="15" t="n">
        <f aca="false">SUMIFS(Sorties!$E$2:$E$5000,Sorties!$A$2:$A$5000,$A176,Sorties!$C$2:$C$5000,O$2)</f>
        <v>0</v>
      </c>
      <c r="P176" s="15" t="n">
        <f aca="false">SUMIFS(Sorties!$E$2:$E$5000,Sorties!$A$2:$A$5000,$A176,Sorties!$C$2:$C$5000,P$2)</f>
        <v>0</v>
      </c>
      <c r="Q176" s="15" t="n">
        <f aca="false">SUMIFS(Sorties!$E$2:$E$5000,Sorties!$A$2:$A$5000,$A176,Sorties!$C$2:$C$5000,Q$2)</f>
        <v>0</v>
      </c>
      <c r="R176" s="15" t="n">
        <f aca="false">SUMIFS(Sorties!$E$2:$E$5000,Sorties!$A$2:$A$5000,$A176,Sorties!$C$2:$C$5000,R$2)</f>
        <v>0</v>
      </c>
    </row>
    <row r="177" customFormat="false" ht="15" hidden="false" customHeight="false" outlineLevel="0" collapsed="false">
      <c r="A177" s="12" t="n">
        <v>46192</v>
      </c>
      <c r="B177" s="15" t="n">
        <f aca="false">SUMIFS(Sorties!$E$2:$E$5000,Sorties!$A$2:$A$5000,$A177,Sorties!$C$2:$C$5000,B$2,Sorties!$F$2:$F$5000,"&lt;&gt;Commande spéciale")</f>
        <v>4</v>
      </c>
      <c r="C177" s="15" t="n">
        <f aca="false">SUMIFS(Sorties!$E$2:$E$5000,Sorties!$A$2:$A$5000,$A177,Sorties!$C$2:$C$5000,C$2,Sorties!$F$2:$F$5000,"&lt;&gt;Commande spéciale")</f>
        <v>6</v>
      </c>
      <c r="D177" s="15" t="n">
        <f aca="false">SUMIFS(Sorties!$E$2:$E$5000,Sorties!$A$2:$A$5000,$A177,Sorties!$C$2:$C$5000,D$2,Sorties!$F$2:$F$5000,"&lt;&gt;Commande spéciale")</f>
        <v>4</v>
      </c>
      <c r="E177" s="15" t="n">
        <f aca="false">SUMIFS(Sorties!$E$2:$E$5000,Sorties!$A$2:$A$5000,$A177,Sorties!$C$2:$C$5000,E$2,Sorties!$F$2:$F$5000,"&lt;&gt;Commande spéciale")</f>
        <v>0</v>
      </c>
      <c r="F177" s="15" t="n">
        <f aca="false">SUMIFS(Sorties!$E$2:$E$5000,Sorties!$A$2:$A$5000,$A177,Sorties!$C$2:$C$5000,F$2,Sorties!$F$2:$F$5000,"&lt;&gt;Commande spéciale")</f>
        <v>0</v>
      </c>
      <c r="G177" s="15" t="n">
        <f aca="false">SUMIFS(Sorties!$E$2:$E$5000,Sorties!$A$2:$A$5000,$A177,Sorties!$C$2:$C$5000,G$2,Sorties!$F$2:$F$5000,"&lt;&gt;Commande spéciale")</f>
        <v>0</v>
      </c>
      <c r="H177" s="15" t="n">
        <f aca="false">SUMIFS(Sorties!$E$2:$E$5000,Sorties!$A$2:$A$5000,$A177,Sorties!$C$2:$C$5000,H$2,Sorties!$F$2:$F$5000,"&lt;&gt;Commande spéciale")</f>
        <v>0</v>
      </c>
      <c r="I177" s="15" t="n">
        <f aca="false">SUMIFS(Sorties!$E$2:$E$5000,Sorties!$A$2:$A$5000,$A177,Sorties!$C$2:$C$5000,I$2,Sorties!$F$2:$F$5000,"&lt;&gt;Commande spéciale")</f>
        <v>0</v>
      </c>
      <c r="K177" s="15" t="n">
        <f aca="false">SUMIFS(Sorties!$E$2:$E$5000,Sorties!$A$2:$A$5000,$A177,Sorties!$C$2:$C$5000,K$2)</f>
        <v>4</v>
      </c>
      <c r="L177" s="15" t="n">
        <f aca="false">SUMIFS(Sorties!$E$2:$E$5000,Sorties!$A$2:$A$5000,$A177,Sorties!$C$2:$C$5000,L$2)</f>
        <v>6</v>
      </c>
      <c r="M177" s="15" t="n">
        <f aca="false">SUMIFS(Sorties!$E$2:$E$5000,Sorties!$A$2:$A$5000,$A177,Sorties!$C$2:$C$5000,M$2)</f>
        <v>4</v>
      </c>
      <c r="N177" s="15" t="n">
        <f aca="false">SUMIFS(Sorties!$E$2:$E$5000,Sorties!$A$2:$A$5000,$A177,Sorties!$C$2:$C$5000,N$2)</f>
        <v>0</v>
      </c>
      <c r="O177" s="15" t="n">
        <f aca="false">SUMIFS(Sorties!$E$2:$E$5000,Sorties!$A$2:$A$5000,$A177,Sorties!$C$2:$C$5000,O$2)</f>
        <v>0</v>
      </c>
      <c r="P177" s="15" t="n">
        <f aca="false">SUMIFS(Sorties!$E$2:$E$5000,Sorties!$A$2:$A$5000,$A177,Sorties!$C$2:$C$5000,P$2)</f>
        <v>0</v>
      </c>
      <c r="Q177" s="15" t="n">
        <f aca="false">SUMIFS(Sorties!$E$2:$E$5000,Sorties!$A$2:$A$5000,$A177,Sorties!$C$2:$C$5000,Q$2)</f>
        <v>0</v>
      </c>
      <c r="R177" s="15" t="n">
        <f aca="false">SUMIFS(Sorties!$E$2:$E$5000,Sorties!$A$2:$A$5000,$A177,Sorties!$C$2:$C$5000,R$2)</f>
        <v>0</v>
      </c>
    </row>
    <row r="178" customFormat="false" ht="15" hidden="false" customHeight="false" outlineLevel="0" collapsed="false">
      <c r="A178" s="12" t="n">
        <v>46195</v>
      </c>
      <c r="B178" s="15" t="n">
        <f aca="false">SUMIFS(Sorties!$E$2:$E$5000,Sorties!$A$2:$A$5000,$A178,Sorties!$C$2:$C$5000,B$2,Sorties!$F$2:$F$5000,"&lt;&gt;Commande spéciale")</f>
        <v>6</v>
      </c>
      <c r="C178" s="15" t="n">
        <f aca="false">SUMIFS(Sorties!$E$2:$E$5000,Sorties!$A$2:$A$5000,$A178,Sorties!$C$2:$C$5000,C$2,Sorties!$F$2:$F$5000,"&lt;&gt;Commande spéciale")</f>
        <v>6</v>
      </c>
      <c r="D178" s="15" t="n">
        <f aca="false">SUMIFS(Sorties!$E$2:$E$5000,Sorties!$A$2:$A$5000,$A178,Sorties!$C$2:$C$5000,D$2,Sorties!$F$2:$F$5000,"&lt;&gt;Commande spéciale")</f>
        <v>3</v>
      </c>
      <c r="E178" s="15" t="n">
        <f aca="false">SUMIFS(Sorties!$E$2:$E$5000,Sorties!$A$2:$A$5000,$A178,Sorties!$C$2:$C$5000,E$2,Sorties!$F$2:$F$5000,"&lt;&gt;Commande spéciale")</f>
        <v>4</v>
      </c>
      <c r="F178" s="15" t="n">
        <f aca="false">SUMIFS(Sorties!$E$2:$E$5000,Sorties!$A$2:$A$5000,$A178,Sorties!$C$2:$C$5000,F$2,Sorties!$F$2:$F$5000,"&lt;&gt;Commande spéciale")</f>
        <v>0</v>
      </c>
      <c r="G178" s="15" t="n">
        <f aca="false">SUMIFS(Sorties!$E$2:$E$5000,Sorties!$A$2:$A$5000,$A178,Sorties!$C$2:$C$5000,G$2,Sorties!$F$2:$F$5000,"&lt;&gt;Commande spéciale")</f>
        <v>0</v>
      </c>
      <c r="H178" s="15" t="n">
        <f aca="false">SUMIFS(Sorties!$E$2:$E$5000,Sorties!$A$2:$A$5000,$A178,Sorties!$C$2:$C$5000,H$2,Sorties!$F$2:$F$5000,"&lt;&gt;Commande spéciale")</f>
        <v>0</v>
      </c>
      <c r="I178" s="15" t="n">
        <f aca="false">SUMIFS(Sorties!$E$2:$E$5000,Sorties!$A$2:$A$5000,$A178,Sorties!$C$2:$C$5000,I$2,Sorties!$F$2:$F$5000,"&lt;&gt;Commande spéciale")</f>
        <v>0</v>
      </c>
      <c r="K178" s="15" t="n">
        <f aca="false">SUMIFS(Sorties!$E$2:$E$5000,Sorties!$A$2:$A$5000,$A178,Sorties!$C$2:$C$5000,K$2)</f>
        <v>6</v>
      </c>
      <c r="L178" s="15" t="n">
        <f aca="false">SUMIFS(Sorties!$E$2:$E$5000,Sorties!$A$2:$A$5000,$A178,Sorties!$C$2:$C$5000,L$2)</f>
        <v>6</v>
      </c>
      <c r="M178" s="15" t="n">
        <f aca="false">SUMIFS(Sorties!$E$2:$E$5000,Sorties!$A$2:$A$5000,$A178,Sorties!$C$2:$C$5000,M$2)</f>
        <v>3</v>
      </c>
      <c r="N178" s="15" t="n">
        <f aca="false">SUMIFS(Sorties!$E$2:$E$5000,Sorties!$A$2:$A$5000,$A178,Sorties!$C$2:$C$5000,N$2)</f>
        <v>4</v>
      </c>
      <c r="O178" s="15" t="n">
        <f aca="false">SUMIFS(Sorties!$E$2:$E$5000,Sorties!$A$2:$A$5000,$A178,Sorties!$C$2:$C$5000,O$2)</f>
        <v>0</v>
      </c>
      <c r="P178" s="15" t="n">
        <f aca="false">SUMIFS(Sorties!$E$2:$E$5000,Sorties!$A$2:$A$5000,$A178,Sorties!$C$2:$C$5000,P$2)</f>
        <v>0</v>
      </c>
      <c r="Q178" s="15" t="n">
        <f aca="false">SUMIFS(Sorties!$E$2:$E$5000,Sorties!$A$2:$A$5000,$A178,Sorties!$C$2:$C$5000,Q$2)</f>
        <v>0</v>
      </c>
      <c r="R178" s="15" t="n">
        <f aca="false">SUMIFS(Sorties!$E$2:$E$5000,Sorties!$A$2:$A$5000,$A178,Sorties!$C$2:$C$5000,R$2)</f>
        <v>0</v>
      </c>
    </row>
    <row r="179" customFormat="false" ht="15" hidden="false" customHeight="false" outlineLevel="0" collapsed="false">
      <c r="A179" s="12" t="n">
        <v>46196</v>
      </c>
      <c r="B179" s="15" t="n">
        <f aca="false">SUMIFS(Sorties!$E$2:$E$5000,Sorties!$A$2:$A$5000,$A179,Sorties!$C$2:$C$5000,B$2,Sorties!$F$2:$F$5000,"&lt;&gt;Commande spéciale")</f>
        <v>12</v>
      </c>
      <c r="C179" s="15" t="n">
        <f aca="false">SUMIFS(Sorties!$E$2:$E$5000,Sorties!$A$2:$A$5000,$A179,Sorties!$C$2:$C$5000,C$2,Sorties!$F$2:$F$5000,"&lt;&gt;Commande spéciale")</f>
        <v>8</v>
      </c>
      <c r="D179" s="15" t="n">
        <f aca="false">SUMIFS(Sorties!$E$2:$E$5000,Sorties!$A$2:$A$5000,$A179,Sorties!$C$2:$C$5000,D$2,Sorties!$F$2:$F$5000,"&lt;&gt;Commande spéciale")</f>
        <v>3</v>
      </c>
      <c r="E179" s="15" t="n">
        <f aca="false">SUMIFS(Sorties!$E$2:$E$5000,Sorties!$A$2:$A$5000,$A179,Sorties!$C$2:$C$5000,E$2,Sorties!$F$2:$F$5000,"&lt;&gt;Commande spéciale")</f>
        <v>2</v>
      </c>
      <c r="F179" s="15" t="n">
        <f aca="false">SUMIFS(Sorties!$E$2:$E$5000,Sorties!$A$2:$A$5000,$A179,Sorties!$C$2:$C$5000,F$2,Sorties!$F$2:$F$5000,"&lt;&gt;Commande spéciale")</f>
        <v>2</v>
      </c>
      <c r="G179" s="15" t="n">
        <f aca="false">SUMIFS(Sorties!$E$2:$E$5000,Sorties!$A$2:$A$5000,$A179,Sorties!$C$2:$C$5000,G$2,Sorties!$F$2:$F$5000,"&lt;&gt;Commande spéciale")</f>
        <v>2</v>
      </c>
      <c r="H179" s="15" t="n">
        <f aca="false">SUMIFS(Sorties!$E$2:$E$5000,Sorties!$A$2:$A$5000,$A179,Sorties!$C$2:$C$5000,H$2,Sorties!$F$2:$F$5000,"&lt;&gt;Commande spéciale")</f>
        <v>0</v>
      </c>
      <c r="I179" s="15" t="n">
        <f aca="false">SUMIFS(Sorties!$E$2:$E$5000,Sorties!$A$2:$A$5000,$A179,Sorties!$C$2:$C$5000,I$2,Sorties!$F$2:$F$5000,"&lt;&gt;Commande spéciale")</f>
        <v>0</v>
      </c>
      <c r="K179" s="15" t="n">
        <f aca="false">SUMIFS(Sorties!$E$2:$E$5000,Sorties!$A$2:$A$5000,$A179,Sorties!$C$2:$C$5000,K$2)</f>
        <v>12</v>
      </c>
      <c r="L179" s="15" t="n">
        <f aca="false">SUMIFS(Sorties!$E$2:$E$5000,Sorties!$A$2:$A$5000,$A179,Sorties!$C$2:$C$5000,L$2)</f>
        <v>8</v>
      </c>
      <c r="M179" s="15" t="n">
        <f aca="false">SUMIFS(Sorties!$E$2:$E$5000,Sorties!$A$2:$A$5000,$A179,Sorties!$C$2:$C$5000,M$2)</f>
        <v>3</v>
      </c>
      <c r="N179" s="15" t="n">
        <f aca="false">SUMIFS(Sorties!$E$2:$E$5000,Sorties!$A$2:$A$5000,$A179,Sorties!$C$2:$C$5000,N$2)</f>
        <v>2</v>
      </c>
      <c r="O179" s="15" t="n">
        <f aca="false">SUMIFS(Sorties!$E$2:$E$5000,Sorties!$A$2:$A$5000,$A179,Sorties!$C$2:$C$5000,O$2)</f>
        <v>2</v>
      </c>
      <c r="P179" s="15" t="n">
        <f aca="false">SUMIFS(Sorties!$E$2:$E$5000,Sorties!$A$2:$A$5000,$A179,Sorties!$C$2:$C$5000,P$2)</f>
        <v>2</v>
      </c>
      <c r="Q179" s="15" t="n">
        <f aca="false">SUMIFS(Sorties!$E$2:$E$5000,Sorties!$A$2:$A$5000,$A179,Sorties!$C$2:$C$5000,Q$2)</f>
        <v>0</v>
      </c>
      <c r="R179" s="15" t="n">
        <f aca="false">SUMIFS(Sorties!$E$2:$E$5000,Sorties!$A$2:$A$5000,$A179,Sorties!$C$2:$C$5000,R$2)</f>
        <v>0</v>
      </c>
    </row>
    <row r="180" customFormat="false" ht="15" hidden="false" customHeight="false" outlineLevel="0" collapsed="false">
      <c r="A180" s="12" t="n">
        <v>46197</v>
      </c>
      <c r="B180" s="15" t="n">
        <f aca="false">SUMIFS(Sorties!$E$2:$E$5000,Sorties!$A$2:$A$5000,$A180,Sorties!$C$2:$C$5000,B$2,Sorties!$F$2:$F$5000,"&lt;&gt;Commande spéciale")</f>
        <v>0</v>
      </c>
      <c r="C180" s="15" t="n">
        <f aca="false">SUMIFS(Sorties!$E$2:$E$5000,Sorties!$A$2:$A$5000,$A180,Sorties!$C$2:$C$5000,C$2,Sorties!$F$2:$F$5000,"&lt;&gt;Commande spéciale")</f>
        <v>11</v>
      </c>
      <c r="D180" s="15" t="n">
        <f aca="false">SUMIFS(Sorties!$E$2:$E$5000,Sorties!$A$2:$A$5000,$A180,Sorties!$C$2:$C$5000,D$2,Sorties!$F$2:$F$5000,"&lt;&gt;Commande spéciale")</f>
        <v>3</v>
      </c>
      <c r="E180" s="15" t="n">
        <f aca="false">SUMIFS(Sorties!$E$2:$E$5000,Sorties!$A$2:$A$5000,$A180,Sorties!$C$2:$C$5000,E$2,Sorties!$F$2:$F$5000,"&lt;&gt;Commande spéciale")</f>
        <v>1</v>
      </c>
      <c r="F180" s="15" t="n">
        <f aca="false">SUMIFS(Sorties!$E$2:$E$5000,Sorties!$A$2:$A$5000,$A180,Sorties!$C$2:$C$5000,F$2,Sorties!$F$2:$F$5000,"&lt;&gt;Commande spéciale")</f>
        <v>0</v>
      </c>
      <c r="G180" s="15" t="n">
        <f aca="false">SUMIFS(Sorties!$E$2:$E$5000,Sorties!$A$2:$A$5000,$A180,Sorties!$C$2:$C$5000,G$2,Sorties!$F$2:$F$5000,"&lt;&gt;Commande spéciale")</f>
        <v>0</v>
      </c>
      <c r="H180" s="15" t="n">
        <f aca="false">SUMIFS(Sorties!$E$2:$E$5000,Sorties!$A$2:$A$5000,$A180,Sorties!$C$2:$C$5000,H$2,Sorties!$F$2:$F$5000,"&lt;&gt;Commande spéciale")</f>
        <v>0</v>
      </c>
      <c r="I180" s="15" t="n">
        <f aca="false">SUMIFS(Sorties!$E$2:$E$5000,Sorties!$A$2:$A$5000,$A180,Sorties!$C$2:$C$5000,I$2,Sorties!$F$2:$F$5000,"&lt;&gt;Commande spéciale")</f>
        <v>1</v>
      </c>
      <c r="K180" s="15" t="n">
        <f aca="false">SUMIFS(Sorties!$E$2:$E$5000,Sorties!$A$2:$A$5000,$A180,Sorties!$C$2:$C$5000,K$2)</f>
        <v>0</v>
      </c>
      <c r="L180" s="15" t="n">
        <f aca="false">SUMIFS(Sorties!$E$2:$E$5000,Sorties!$A$2:$A$5000,$A180,Sorties!$C$2:$C$5000,L$2)</f>
        <v>11</v>
      </c>
      <c r="M180" s="15" t="n">
        <f aca="false">SUMIFS(Sorties!$E$2:$E$5000,Sorties!$A$2:$A$5000,$A180,Sorties!$C$2:$C$5000,M$2)</f>
        <v>3</v>
      </c>
      <c r="N180" s="15" t="n">
        <f aca="false">SUMIFS(Sorties!$E$2:$E$5000,Sorties!$A$2:$A$5000,$A180,Sorties!$C$2:$C$5000,N$2)</f>
        <v>1</v>
      </c>
      <c r="O180" s="15" t="n">
        <f aca="false">SUMIFS(Sorties!$E$2:$E$5000,Sorties!$A$2:$A$5000,$A180,Sorties!$C$2:$C$5000,O$2)</f>
        <v>0</v>
      </c>
      <c r="P180" s="15" t="n">
        <f aca="false">SUMIFS(Sorties!$E$2:$E$5000,Sorties!$A$2:$A$5000,$A180,Sorties!$C$2:$C$5000,P$2)</f>
        <v>0</v>
      </c>
      <c r="Q180" s="15" t="n">
        <f aca="false">SUMIFS(Sorties!$E$2:$E$5000,Sorties!$A$2:$A$5000,$A180,Sorties!$C$2:$C$5000,Q$2)</f>
        <v>0</v>
      </c>
      <c r="R180" s="15" t="n">
        <f aca="false">SUMIFS(Sorties!$E$2:$E$5000,Sorties!$A$2:$A$5000,$A180,Sorties!$C$2:$C$5000,R$2)</f>
        <v>1</v>
      </c>
    </row>
    <row r="181" customFormat="false" ht="15" hidden="false" customHeight="false" outlineLevel="0" collapsed="false">
      <c r="A181" s="12" t="n">
        <v>46198</v>
      </c>
      <c r="B181" s="15" t="n">
        <f aca="false">SUMIFS(Sorties!$E$2:$E$5000,Sorties!$A$2:$A$5000,$A181,Sorties!$C$2:$C$5000,B$2,Sorties!$F$2:$F$5000,"&lt;&gt;Commande spéciale")</f>
        <v>8</v>
      </c>
      <c r="C181" s="15" t="n">
        <f aca="false">SUMIFS(Sorties!$E$2:$E$5000,Sorties!$A$2:$A$5000,$A181,Sorties!$C$2:$C$5000,C$2,Sorties!$F$2:$F$5000,"&lt;&gt;Commande spéciale")</f>
        <v>5</v>
      </c>
      <c r="D181" s="15" t="n">
        <f aca="false">SUMIFS(Sorties!$E$2:$E$5000,Sorties!$A$2:$A$5000,$A181,Sorties!$C$2:$C$5000,D$2,Sorties!$F$2:$F$5000,"&lt;&gt;Commande spéciale")</f>
        <v>1</v>
      </c>
      <c r="E181" s="15" t="n">
        <f aca="false">SUMIFS(Sorties!$E$2:$E$5000,Sorties!$A$2:$A$5000,$A181,Sorties!$C$2:$C$5000,E$2,Sorties!$F$2:$F$5000,"&lt;&gt;Commande spéciale")</f>
        <v>2</v>
      </c>
      <c r="F181" s="15" t="n">
        <f aca="false">SUMIFS(Sorties!$E$2:$E$5000,Sorties!$A$2:$A$5000,$A181,Sorties!$C$2:$C$5000,F$2,Sorties!$F$2:$F$5000,"&lt;&gt;Commande spéciale")</f>
        <v>0</v>
      </c>
      <c r="G181" s="15" t="n">
        <f aca="false">SUMIFS(Sorties!$E$2:$E$5000,Sorties!$A$2:$A$5000,$A181,Sorties!$C$2:$C$5000,G$2,Sorties!$F$2:$F$5000,"&lt;&gt;Commande spéciale")</f>
        <v>0</v>
      </c>
      <c r="H181" s="15" t="n">
        <f aca="false">SUMIFS(Sorties!$E$2:$E$5000,Sorties!$A$2:$A$5000,$A181,Sorties!$C$2:$C$5000,H$2,Sorties!$F$2:$F$5000,"&lt;&gt;Commande spéciale")</f>
        <v>0</v>
      </c>
      <c r="I181" s="15" t="n">
        <f aca="false">SUMIFS(Sorties!$E$2:$E$5000,Sorties!$A$2:$A$5000,$A181,Sorties!$C$2:$C$5000,I$2,Sorties!$F$2:$F$5000,"&lt;&gt;Commande spéciale")</f>
        <v>0</v>
      </c>
      <c r="K181" s="15" t="n">
        <f aca="false">SUMIFS(Sorties!$E$2:$E$5000,Sorties!$A$2:$A$5000,$A181,Sorties!$C$2:$C$5000,K$2)</f>
        <v>8</v>
      </c>
      <c r="L181" s="15" t="n">
        <f aca="false">SUMIFS(Sorties!$E$2:$E$5000,Sorties!$A$2:$A$5000,$A181,Sorties!$C$2:$C$5000,L$2)</f>
        <v>5</v>
      </c>
      <c r="M181" s="15" t="n">
        <f aca="false">SUMIFS(Sorties!$E$2:$E$5000,Sorties!$A$2:$A$5000,$A181,Sorties!$C$2:$C$5000,M$2)</f>
        <v>1</v>
      </c>
      <c r="N181" s="15" t="n">
        <f aca="false">SUMIFS(Sorties!$E$2:$E$5000,Sorties!$A$2:$A$5000,$A181,Sorties!$C$2:$C$5000,N$2)</f>
        <v>2</v>
      </c>
      <c r="O181" s="15" t="n">
        <f aca="false">SUMIFS(Sorties!$E$2:$E$5000,Sorties!$A$2:$A$5000,$A181,Sorties!$C$2:$C$5000,O$2)</f>
        <v>0</v>
      </c>
      <c r="P181" s="15" t="n">
        <f aca="false">SUMIFS(Sorties!$E$2:$E$5000,Sorties!$A$2:$A$5000,$A181,Sorties!$C$2:$C$5000,P$2)</f>
        <v>0</v>
      </c>
      <c r="Q181" s="15" t="n">
        <f aca="false">SUMIFS(Sorties!$E$2:$E$5000,Sorties!$A$2:$A$5000,$A181,Sorties!$C$2:$C$5000,Q$2)</f>
        <v>0</v>
      </c>
      <c r="R181" s="15" t="n">
        <f aca="false">SUMIFS(Sorties!$E$2:$E$5000,Sorties!$A$2:$A$5000,$A181,Sorties!$C$2:$C$5000,R$2)</f>
        <v>0</v>
      </c>
    </row>
    <row r="182" customFormat="false" ht="15" hidden="false" customHeight="false" outlineLevel="0" collapsed="false">
      <c r="A182" s="12" t="n">
        <v>46199</v>
      </c>
      <c r="B182" s="15" t="n">
        <f aca="false">SUMIFS(Sorties!$E$2:$E$5000,Sorties!$A$2:$A$5000,$A182,Sorties!$C$2:$C$5000,B$2,Sorties!$F$2:$F$5000,"&lt;&gt;Commande spéciale")</f>
        <v>0</v>
      </c>
      <c r="C182" s="15" t="n">
        <f aca="false">SUMIFS(Sorties!$E$2:$E$5000,Sorties!$A$2:$A$5000,$A182,Sorties!$C$2:$C$5000,C$2,Sorties!$F$2:$F$5000,"&lt;&gt;Commande spéciale")</f>
        <v>5</v>
      </c>
      <c r="D182" s="15" t="n">
        <f aca="false">SUMIFS(Sorties!$E$2:$E$5000,Sorties!$A$2:$A$5000,$A182,Sorties!$C$2:$C$5000,D$2,Sorties!$F$2:$F$5000,"&lt;&gt;Commande spéciale")</f>
        <v>5</v>
      </c>
      <c r="E182" s="15" t="n">
        <f aca="false">SUMIFS(Sorties!$E$2:$E$5000,Sorties!$A$2:$A$5000,$A182,Sorties!$C$2:$C$5000,E$2,Sorties!$F$2:$F$5000,"&lt;&gt;Commande spéciale")</f>
        <v>4</v>
      </c>
      <c r="F182" s="15" t="n">
        <f aca="false">SUMIFS(Sorties!$E$2:$E$5000,Sorties!$A$2:$A$5000,$A182,Sorties!$C$2:$C$5000,F$2,Sorties!$F$2:$F$5000,"&lt;&gt;Commande spéciale")</f>
        <v>0</v>
      </c>
      <c r="G182" s="15" t="n">
        <f aca="false">SUMIFS(Sorties!$E$2:$E$5000,Sorties!$A$2:$A$5000,$A182,Sorties!$C$2:$C$5000,G$2,Sorties!$F$2:$F$5000,"&lt;&gt;Commande spéciale")</f>
        <v>0</v>
      </c>
      <c r="H182" s="15" t="n">
        <f aca="false">SUMIFS(Sorties!$E$2:$E$5000,Sorties!$A$2:$A$5000,$A182,Sorties!$C$2:$C$5000,H$2,Sorties!$F$2:$F$5000,"&lt;&gt;Commande spéciale")</f>
        <v>0</v>
      </c>
      <c r="I182" s="15" t="n">
        <f aca="false">SUMIFS(Sorties!$E$2:$E$5000,Sorties!$A$2:$A$5000,$A182,Sorties!$C$2:$C$5000,I$2,Sorties!$F$2:$F$5000,"&lt;&gt;Commande spéciale")</f>
        <v>0</v>
      </c>
      <c r="K182" s="15" t="n">
        <f aca="false">SUMIFS(Sorties!$E$2:$E$5000,Sorties!$A$2:$A$5000,$A182,Sorties!$C$2:$C$5000,K$2)</f>
        <v>0</v>
      </c>
      <c r="L182" s="15" t="n">
        <f aca="false">SUMIFS(Sorties!$E$2:$E$5000,Sorties!$A$2:$A$5000,$A182,Sorties!$C$2:$C$5000,L$2)</f>
        <v>5</v>
      </c>
      <c r="M182" s="15" t="n">
        <f aca="false">SUMIFS(Sorties!$E$2:$E$5000,Sorties!$A$2:$A$5000,$A182,Sorties!$C$2:$C$5000,M$2)</f>
        <v>5</v>
      </c>
      <c r="N182" s="15" t="n">
        <f aca="false">SUMIFS(Sorties!$E$2:$E$5000,Sorties!$A$2:$A$5000,$A182,Sorties!$C$2:$C$5000,N$2)</f>
        <v>4</v>
      </c>
      <c r="O182" s="15" t="n">
        <f aca="false">SUMIFS(Sorties!$E$2:$E$5000,Sorties!$A$2:$A$5000,$A182,Sorties!$C$2:$C$5000,O$2)</f>
        <v>0</v>
      </c>
      <c r="P182" s="15" t="n">
        <f aca="false">SUMIFS(Sorties!$E$2:$E$5000,Sorties!$A$2:$A$5000,$A182,Sorties!$C$2:$C$5000,P$2)</f>
        <v>0</v>
      </c>
      <c r="Q182" s="15" t="n">
        <f aca="false">SUMIFS(Sorties!$E$2:$E$5000,Sorties!$A$2:$A$5000,$A182,Sorties!$C$2:$C$5000,Q$2)</f>
        <v>0</v>
      </c>
      <c r="R182" s="15" t="n">
        <f aca="false">SUMIFS(Sorties!$E$2:$E$5000,Sorties!$A$2:$A$5000,$A182,Sorties!$C$2:$C$5000,R$2)</f>
        <v>0</v>
      </c>
    </row>
    <row r="183" customFormat="false" ht="15" hidden="false" customHeight="false" outlineLevel="0" collapsed="false">
      <c r="A183" s="12" t="n">
        <v>46202</v>
      </c>
      <c r="B183" s="15" t="n">
        <f aca="false">SUMIFS(Sorties!$E$2:$E$5000,Sorties!$A$2:$A$5000,$A183,Sorties!$C$2:$C$5000,B$2,Sorties!$F$2:$F$5000,"&lt;&gt;Commande spéciale")</f>
        <v>13</v>
      </c>
      <c r="C183" s="15" t="n">
        <f aca="false">SUMIFS(Sorties!$E$2:$E$5000,Sorties!$A$2:$A$5000,$A183,Sorties!$C$2:$C$5000,C$2,Sorties!$F$2:$F$5000,"&lt;&gt;Commande spéciale")</f>
        <v>9</v>
      </c>
      <c r="D183" s="15" t="n">
        <f aca="false">SUMIFS(Sorties!$E$2:$E$5000,Sorties!$A$2:$A$5000,$A183,Sorties!$C$2:$C$5000,D$2,Sorties!$F$2:$F$5000,"&lt;&gt;Commande spéciale")</f>
        <v>2</v>
      </c>
      <c r="E183" s="15" t="n">
        <f aca="false">SUMIFS(Sorties!$E$2:$E$5000,Sorties!$A$2:$A$5000,$A183,Sorties!$C$2:$C$5000,E$2,Sorties!$F$2:$F$5000,"&lt;&gt;Commande spéciale")</f>
        <v>3</v>
      </c>
      <c r="F183" s="15" t="n">
        <f aca="false">SUMIFS(Sorties!$E$2:$E$5000,Sorties!$A$2:$A$5000,$A183,Sorties!$C$2:$C$5000,F$2,Sorties!$F$2:$F$5000,"&lt;&gt;Commande spéciale")</f>
        <v>0</v>
      </c>
      <c r="G183" s="15" t="n">
        <f aca="false">SUMIFS(Sorties!$E$2:$E$5000,Sorties!$A$2:$A$5000,$A183,Sorties!$C$2:$C$5000,G$2,Sorties!$F$2:$F$5000,"&lt;&gt;Commande spéciale")</f>
        <v>0</v>
      </c>
      <c r="H183" s="15" t="n">
        <f aca="false">SUMIFS(Sorties!$E$2:$E$5000,Sorties!$A$2:$A$5000,$A183,Sorties!$C$2:$C$5000,H$2,Sorties!$F$2:$F$5000,"&lt;&gt;Commande spéciale")</f>
        <v>0</v>
      </c>
      <c r="I183" s="15" t="n">
        <f aca="false">SUMIFS(Sorties!$E$2:$E$5000,Sorties!$A$2:$A$5000,$A183,Sorties!$C$2:$C$5000,I$2,Sorties!$F$2:$F$5000,"&lt;&gt;Commande spéciale")</f>
        <v>0</v>
      </c>
      <c r="K183" s="15" t="n">
        <f aca="false">SUMIFS(Sorties!$E$2:$E$5000,Sorties!$A$2:$A$5000,$A183,Sorties!$C$2:$C$5000,K$2)</f>
        <v>13</v>
      </c>
      <c r="L183" s="15" t="n">
        <f aca="false">SUMIFS(Sorties!$E$2:$E$5000,Sorties!$A$2:$A$5000,$A183,Sorties!$C$2:$C$5000,L$2)</f>
        <v>9</v>
      </c>
      <c r="M183" s="15" t="n">
        <f aca="false">SUMIFS(Sorties!$E$2:$E$5000,Sorties!$A$2:$A$5000,$A183,Sorties!$C$2:$C$5000,M$2)</f>
        <v>2</v>
      </c>
      <c r="N183" s="15" t="n">
        <f aca="false">SUMIFS(Sorties!$E$2:$E$5000,Sorties!$A$2:$A$5000,$A183,Sorties!$C$2:$C$5000,N$2)</f>
        <v>3</v>
      </c>
      <c r="O183" s="15" t="n">
        <f aca="false">SUMIFS(Sorties!$E$2:$E$5000,Sorties!$A$2:$A$5000,$A183,Sorties!$C$2:$C$5000,O$2)</f>
        <v>0</v>
      </c>
      <c r="P183" s="15" t="n">
        <f aca="false">SUMIFS(Sorties!$E$2:$E$5000,Sorties!$A$2:$A$5000,$A183,Sorties!$C$2:$C$5000,P$2)</f>
        <v>0</v>
      </c>
      <c r="Q183" s="15" t="n">
        <f aca="false">SUMIFS(Sorties!$E$2:$E$5000,Sorties!$A$2:$A$5000,$A183,Sorties!$C$2:$C$5000,Q$2)</f>
        <v>0</v>
      </c>
      <c r="R183" s="15" t="n">
        <f aca="false">SUMIFS(Sorties!$E$2:$E$5000,Sorties!$A$2:$A$5000,$A183,Sorties!$C$2:$C$5000,R$2)</f>
        <v>0</v>
      </c>
    </row>
    <row r="184" customFormat="false" ht="15" hidden="false" customHeight="false" outlineLevel="0" collapsed="false">
      <c r="A184" s="12" t="n">
        <v>46203</v>
      </c>
      <c r="B184" s="15" t="n">
        <f aca="false">SUMIFS(Sorties!$E$2:$E$5000,Sorties!$A$2:$A$5000,$A184,Sorties!$C$2:$C$5000,B$2,Sorties!$F$2:$F$5000,"&lt;&gt;Commande spéciale")</f>
        <v>9</v>
      </c>
      <c r="C184" s="15" t="n">
        <f aca="false">SUMIFS(Sorties!$E$2:$E$5000,Sorties!$A$2:$A$5000,$A184,Sorties!$C$2:$C$5000,C$2,Sorties!$F$2:$F$5000,"&lt;&gt;Commande spéciale")</f>
        <v>11</v>
      </c>
      <c r="D184" s="15" t="n">
        <f aca="false">SUMIFS(Sorties!$E$2:$E$5000,Sorties!$A$2:$A$5000,$A184,Sorties!$C$2:$C$5000,D$2,Sorties!$F$2:$F$5000,"&lt;&gt;Commande spéciale")</f>
        <v>4</v>
      </c>
      <c r="E184" s="15" t="n">
        <f aca="false">SUMIFS(Sorties!$E$2:$E$5000,Sorties!$A$2:$A$5000,$A184,Sorties!$C$2:$C$5000,E$2,Sorties!$F$2:$F$5000,"&lt;&gt;Commande spéciale")</f>
        <v>0</v>
      </c>
      <c r="F184" s="15" t="n">
        <f aca="false">SUMIFS(Sorties!$E$2:$E$5000,Sorties!$A$2:$A$5000,$A184,Sorties!$C$2:$C$5000,F$2,Sorties!$F$2:$F$5000,"&lt;&gt;Commande spéciale")</f>
        <v>0</v>
      </c>
      <c r="G184" s="15" t="n">
        <f aca="false">SUMIFS(Sorties!$E$2:$E$5000,Sorties!$A$2:$A$5000,$A184,Sorties!$C$2:$C$5000,G$2,Sorties!$F$2:$F$5000,"&lt;&gt;Commande spéciale")</f>
        <v>0</v>
      </c>
      <c r="H184" s="15" t="n">
        <f aca="false">SUMIFS(Sorties!$E$2:$E$5000,Sorties!$A$2:$A$5000,$A184,Sorties!$C$2:$C$5000,H$2,Sorties!$F$2:$F$5000,"&lt;&gt;Commande spéciale")</f>
        <v>0</v>
      </c>
      <c r="I184" s="15" t="n">
        <f aca="false">SUMIFS(Sorties!$E$2:$E$5000,Sorties!$A$2:$A$5000,$A184,Sorties!$C$2:$C$5000,I$2,Sorties!$F$2:$F$5000,"&lt;&gt;Commande spéciale")</f>
        <v>0</v>
      </c>
      <c r="K184" s="15" t="n">
        <f aca="false">SUMIFS(Sorties!$E$2:$E$5000,Sorties!$A$2:$A$5000,$A184,Sorties!$C$2:$C$5000,K$2)</f>
        <v>9</v>
      </c>
      <c r="L184" s="15" t="n">
        <f aca="false">SUMIFS(Sorties!$E$2:$E$5000,Sorties!$A$2:$A$5000,$A184,Sorties!$C$2:$C$5000,L$2)</f>
        <v>11</v>
      </c>
      <c r="M184" s="15" t="n">
        <f aca="false">SUMIFS(Sorties!$E$2:$E$5000,Sorties!$A$2:$A$5000,$A184,Sorties!$C$2:$C$5000,M$2)</f>
        <v>4</v>
      </c>
      <c r="N184" s="15" t="n">
        <f aca="false">SUMIFS(Sorties!$E$2:$E$5000,Sorties!$A$2:$A$5000,$A184,Sorties!$C$2:$C$5000,N$2)</f>
        <v>0</v>
      </c>
      <c r="O184" s="15" t="n">
        <f aca="false">SUMIFS(Sorties!$E$2:$E$5000,Sorties!$A$2:$A$5000,$A184,Sorties!$C$2:$C$5000,O$2)</f>
        <v>0</v>
      </c>
      <c r="P184" s="15" t="n">
        <f aca="false">SUMIFS(Sorties!$E$2:$E$5000,Sorties!$A$2:$A$5000,$A184,Sorties!$C$2:$C$5000,P$2)</f>
        <v>0</v>
      </c>
      <c r="Q184" s="15" t="n">
        <f aca="false">SUMIFS(Sorties!$E$2:$E$5000,Sorties!$A$2:$A$5000,$A184,Sorties!$C$2:$C$5000,Q$2)</f>
        <v>0</v>
      </c>
      <c r="R184" s="15" t="n">
        <f aca="false">SUMIFS(Sorties!$E$2:$E$5000,Sorties!$A$2:$A$5000,$A184,Sorties!$C$2:$C$5000,R$2)</f>
        <v>0</v>
      </c>
    </row>
    <row r="185" customFormat="false" ht="15" hidden="false" customHeight="false" outlineLevel="0" collapsed="false">
      <c r="A185" s="12" t="n">
        <v>46204</v>
      </c>
      <c r="B185" s="15" t="n">
        <f aca="false">SUMIFS(Sorties!$E$2:$E$5000,Sorties!$A$2:$A$5000,$A185,Sorties!$C$2:$C$5000,B$2,Sorties!$F$2:$F$5000,"&lt;&gt;Commande spéciale")</f>
        <v>10</v>
      </c>
      <c r="C185" s="15" t="n">
        <f aca="false">SUMIFS(Sorties!$E$2:$E$5000,Sorties!$A$2:$A$5000,$A185,Sorties!$C$2:$C$5000,C$2,Sorties!$F$2:$F$5000,"&lt;&gt;Commande spéciale")</f>
        <v>7</v>
      </c>
      <c r="D185" s="15" t="n">
        <f aca="false">SUMIFS(Sorties!$E$2:$E$5000,Sorties!$A$2:$A$5000,$A185,Sorties!$C$2:$C$5000,D$2,Sorties!$F$2:$F$5000,"&lt;&gt;Commande spéciale")</f>
        <v>3</v>
      </c>
      <c r="E185" s="15" t="n">
        <f aca="false">SUMIFS(Sorties!$E$2:$E$5000,Sorties!$A$2:$A$5000,$A185,Sorties!$C$2:$C$5000,E$2,Sorties!$F$2:$F$5000,"&lt;&gt;Commande spéciale")</f>
        <v>3</v>
      </c>
      <c r="F185" s="15" t="n">
        <f aca="false">SUMIFS(Sorties!$E$2:$E$5000,Sorties!$A$2:$A$5000,$A185,Sorties!$C$2:$C$5000,F$2,Sorties!$F$2:$F$5000,"&lt;&gt;Commande spéciale")</f>
        <v>2</v>
      </c>
      <c r="G185" s="15" t="n">
        <f aca="false">SUMIFS(Sorties!$E$2:$E$5000,Sorties!$A$2:$A$5000,$A185,Sorties!$C$2:$C$5000,G$2,Sorties!$F$2:$F$5000,"&lt;&gt;Commande spéciale")</f>
        <v>0</v>
      </c>
      <c r="H185" s="15" t="n">
        <f aca="false">SUMIFS(Sorties!$E$2:$E$5000,Sorties!$A$2:$A$5000,$A185,Sorties!$C$2:$C$5000,H$2,Sorties!$F$2:$F$5000,"&lt;&gt;Commande spéciale")</f>
        <v>0</v>
      </c>
      <c r="I185" s="15" t="n">
        <f aca="false">SUMIFS(Sorties!$E$2:$E$5000,Sorties!$A$2:$A$5000,$A185,Sorties!$C$2:$C$5000,I$2,Sorties!$F$2:$F$5000,"&lt;&gt;Commande spéciale")</f>
        <v>0</v>
      </c>
      <c r="K185" s="15" t="n">
        <f aca="false">SUMIFS(Sorties!$E$2:$E$5000,Sorties!$A$2:$A$5000,$A185,Sorties!$C$2:$C$5000,K$2)</f>
        <v>10</v>
      </c>
      <c r="L185" s="15" t="n">
        <f aca="false">SUMIFS(Sorties!$E$2:$E$5000,Sorties!$A$2:$A$5000,$A185,Sorties!$C$2:$C$5000,L$2)</f>
        <v>7</v>
      </c>
      <c r="M185" s="15" t="n">
        <f aca="false">SUMIFS(Sorties!$E$2:$E$5000,Sorties!$A$2:$A$5000,$A185,Sorties!$C$2:$C$5000,M$2)</f>
        <v>3</v>
      </c>
      <c r="N185" s="15" t="n">
        <f aca="false">SUMIFS(Sorties!$E$2:$E$5000,Sorties!$A$2:$A$5000,$A185,Sorties!$C$2:$C$5000,N$2)</f>
        <v>3</v>
      </c>
      <c r="O185" s="15" t="n">
        <f aca="false">SUMIFS(Sorties!$E$2:$E$5000,Sorties!$A$2:$A$5000,$A185,Sorties!$C$2:$C$5000,O$2)</f>
        <v>2</v>
      </c>
      <c r="P185" s="15" t="n">
        <f aca="false">SUMIFS(Sorties!$E$2:$E$5000,Sorties!$A$2:$A$5000,$A185,Sorties!$C$2:$C$5000,P$2)</f>
        <v>0</v>
      </c>
      <c r="Q185" s="15" t="n">
        <f aca="false">SUMIFS(Sorties!$E$2:$E$5000,Sorties!$A$2:$A$5000,$A185,Sorties!$C$2:$C$5000,Q$2)</f>
        <v>0</v>
      </c>
      <c r="R185" s="15" t="n">
        <f aca="false">SUMIFS(Sorties!$E$2:$E$5000,Sorties!$A$2:$A$5000,$A185,Sorties!$C$2:$C$5000,R$2)</f>
        <v>0</v>
      </c>
    </row>
    <row r="186" customFormat="false" ht="15" hidden="false" customHeight="false" outlineLevel="0" collapsed="false">
      <c r="A186" s="12" t="n">
        <v>46205</v>
      </c>
      <c r="B186" s="15" t="n">
        <f aca="false">SUMIFS(Sorties!$E$2:$E$5000,Sorties!$A$2:$A$5000,$A186,Sorties!$C$2:$C$5000,B$2,Sorties!$F$2:$F$5000,"&lt;&gt;Commande spéciale")</f>
        <v>9</v>
      </c>
      <c r="C186" s="15" t="n">
        <f aca="false">SUMIFS(Sorties!$E$2:$E$5000,Sorties!$A$2:$A$5000,$A186,Sorties!$C$2:$C$5000,C$2,Sorties!$F$2:$F$5000,"&lt;&gt;Commande spéciale")</f>
        <v>7</v>
      </c>
      <c r="D186" s="15" t="n">
        <f aca="false">SUMIFS(Sorties!$E$2:$E$5000,Sorties!$A$2:$A$5000,$A186,Sorties!$C$2:$C$5000,D$2,Sorties!$F$2:$F$5000,"&lt;&gt;Commande spéciale")</f>
        <v>0</v>
      </c>
      <c r="E186" s="15" t="n">
        <f aca="false">SUMIFS(Sorties!$E$2:$E$5000,Sorties!$A$2:$A$5000,$A186,Sorties!$C$2:$C$5000,E$2,Sorties!$F$2:$F$5000,"&lt;&gt;Commande spéciale")</f>
        <v>0</v>
      </c>
      <c r="F186" s="15" t="n">
        <f aca="false">SUMIFS(Sorties!$E$2:$E$5000,Sorties!$A$2:$A$5000,$A186,Sorties!$C$2:$C$5000,F$2,Sorties!$F$2:$F$5000,"&lt;&gt;Commande spéciale")</f>
        <v>4</v>
      </c>
      <c r="G186" s="15" t="n">
        <f aca="false">SUMIFS(Sorties!$E$2:$E$5000,Sorties!$A$2:$A$5000,$A186,Sorties!$C$2:$C$5000,G$2,Sorties!$F$2:$F$5000,"&lt;&gt;Commande spéciale")</f>
        <v>0</v>
      </c>
      <c r="H186" s="15" t="n">
        <f aca="false">SUMIFS(Sorties!$E$2:$E$5000,Sorties!$A$2:$A$5000,$A186,Sorties!$C$2:$C$5000,H$2,Sorties!$F$2:$F$5000,"&lt;&gt;Commande spéciale")</f>
        <v>0</v>
      </c>
      <c r="I186" s="15" t="n">
        <f aca="false">SUMIFS(Sorties!$E$2:$E$5000,Sorties!$A$2:$A$5000,$A186,Sorties!$C$2:$C$5000,I$2,Sorties!$F$2:$F$5000,"&lt;&gt;Commande spéciale")</f>
        <v>0</v>
      </c>
      <c r="K186" s="15" t="n">
        <f aca="false">SUMIFS(Sorties!$E$2:$E$5000,Sorties!$A$2:$A$5000,$A186,Sorties!$C$2:$C$5000,K$2)</f>
        <v>9</v>
      </c>
      <c r="L186" s="15" t="n">
        <f aca="false">SUMIFS(Sorties!$E$2:$E$5000,Sorties!$A$2:$A$5000,$A186,Sorties!$C$2:$C$5000,L$2)</f>
        <v>7</v>
      </c>
      <c r="M186" s="15" t="n">
        <f aca="false">SUMIFS(Sorties!$E$2:$E$5000,Sorties!$A$2:$A$5000,$A186,Sorties!$C$2:$C$5000,M$2)</f>
        <v>0</v>
      </c>
      <c r="N186" s="15" t="n">
        <f aca="false">SUMIFS(Sorties!$E$2:$E$5000,Sorties!$A$2:$A$5000,$A186,Sorties!$C$2:$C$5000,N$2)</f>
        <v>0</v>
      </c>
      <c r="O186" s="15" t="n">
        <f aca="false">SUMIFS(Sorties!$E$2:$E$5000,Sorties!$A$2:$A$5000,$A186,Sorties!$C$2:$C$5000,O$2)</f>
        <v>4</v>
      </c>
      <c r="P186" s="15" t="n">
        <f aca="false">SUMIFS(Sorties!$E$2:$E$5000,Sorties!$A$2:$A$5000,$A186,Sorties!$C$2:$C$5000,P$2)</f>
        <v>0</v>
      </c>
      <c r="Q186" s="15" t="n">
        <f aca="false">SUMIFS(Sorties!$E$2:$E$5000,Sorties!$A$2:$A$5000,$A186,Sorties!$C$2:$C$5000,Q$2)</f>
        <v>0</v>
      </c>
      <c r="R186" s="15" t="n">
        <f aca="false">SUMIFS(Sorties!$E$2:$E$5000,Sorties!$A$2:$A$5000,$A186,Sorties!$C$2:$C$5000,R$2)</f>
        <v>0</v>
      </c>
    </row>
    <row r="187" customFormat="false" ht="15" hidden="false" customHeight="false" outlineLevel="0" collapsed="false">
      <c r="A187" s="12" t="n">
        <v>46206</v>
      </c>
      <c r="B187" s="15" t="n">
        <f aca="false">SUMIFS(Sorties!$E$2:$E$5000,Sorties!$A$2:$A$5000,$A187,Sorties!$C$2:$C$5000,B$2,Sorties!$F$2:$F$5000,"&lt;&gt;Commande spéciale")</f>
        <v>0</v>
      </c>
      <c r="C187" s="15" t="n">
        <f aca="false">SUMIFS(Sorties!$E$2:$E$5000,Sorties!$A$2:$A$5000,$A187,Sorties!$C$2:$C$5000,C$2,Sorties!$F$2:$F$5000,"&lt;&gt;Commande spéciale")</f>
        <v>5</v>
      </c>
      <c r="D187" s="15" t="n">
        <f aca="false">SUMIFS(Sorties!$E$2:$E$5000,Sorties!$A$2:$A$5000,$A187,Sorties!$C$2:$C$5000,D$2,Sorties!$F$2:$F$5000,"&lt;&gt;Commande spéciale")</f>
        <v>1</v>
      </c>
      <c r="E187" s="15" t="n">
        <f aca="false">SUMIFS(Sorties!$E$2:$E$5000,Sorties!$A$2:$A$5000,$A187,Sorties!$C$2:$C$5000,E$2,Sorties!$F$2:$F$5000,"&lt;&gt;Commande spéciale")</f>
        <v>0</v>
      </c>
      <c r="F187" s="15" t="n">
        <f aca="false">SUMIFS(Sorties!$E$2:$E$5000,Sorties!$A$2:$A$5000,$A187,Sorties!$C$2:$C$5000,F$2,Sorties!$F$2:$F$5000,"&lt;&gt;Commande spéciale")</f>
        <v>0</v>
      </c>
      <c r="G187" s="15" t="n">
        <f aca="false">SUMIFS(Sorties!$E$2:$E$5000,Sorties!$A$2:$A$5000,$A187,Sorties!$C$2:$C$5000,G$2,Sorties!$F$2:$F$5000,"&lt;&gt;Commande spéciale")</f>
        <v>0</v>
      </c>
      <c r="H187" s="15" t="n">
        <f aca="false">SUMIFS(Sorties!$E$2:$E$5000,Sorties!$A$2:$A$5000,$A187,Sorties!$C$2:$C$5000,H$2,Sorties!$F$2:$F$5000,"&lt;&gt;Commande spéciale")</f>
        <v>0</v>
      </c>
      <c r="I187" s="15" t="n">
        <f aca="false">SUMIFS(Sorties!$E$2:$E$5000,Sorties!$A$2:$A$5000,$A187,Sorties!$C$2:$C$5000,I$2,Sorties!$F$2:$F$5000,"&lt;&gt;Commande spéciale")</f>
        <v>0</v>
      </c>
      <c r="K187" s="15" t="n">
        <f aca="false">SUMIFS(Sorties!$E$2:$E$5000,Sorties!$A$2:$A$5000,$A187,Sorties!$C$2:$C$5000,K$2)</f>
        <v>0</v>
      </c>
      <c r="L187" s="15" t="n">
        <f aca="false">SUMIFS(Sorties!$E$2:$E$5000,Sorties!$A$2:$A$5000,$A187,Sorties!$C$2:$C$5000,L$2)</f>
        <v>5</v>
      </c>
      <c r="M187" s="15" t="n">
        <f aca="false">SUMIFS(Sorties!$E$2:$E$5000,Sorties!$A$2:$A$5000,$A187,Sorties!$C$2:$C$5000,M$2)</f>
        <v>1</v>
      </c>
      <c r="N187" s="15" t="n">
        <f aca="false">SUMIFS(Sorties!$E$2:$E$5000,Sorties!$A$2:$A$5000,$A187,Sorties!$C$2:$C$5000,N$2)</f>
        <v>0</v>
      </c>
      <c r="O187" s="15" t="n">
        <f aca="false">SUMIFS(Sorties!$E$2:$E$5000,Sorties!$A$2:$A$5000,$A187,Sorties!$C$2:$C$5000,O$2)</f>
        <v>0</v>
      </c>
      <c r="P187" s="15" t="n">
        <f aca="false">SUMIFS(Sorties!$E$2:$E$5000,Sorties!$A$2:$A$5000,$A187,Sorties!$C$2:$C$5000,P$2)</f>
        <v>0</v>
      </c>
      <c r="Q187" s="15" t="n">
        <f aca="false">SUMIFS(Sorties!$E$2:$E$5000,Sorties!$A$2:$A$5000,$A187,Sorties!$C$2:$C$5000,Q$2)</f>
        <v>0</v>
      </c>
      <c r="R187" s="15" t="n">
        <f aca="false">SUMIFS(Sorties!$E$2:$E$5000,Sorties!$A$2:$A$5000,$A187,Sorties!$C$2:$C$5000,R$2)</f>
        <v>0</v>
      </c>
    </row>
    <row r="188" customFormat="false" ht="15" hidden="false" customHeight="false" outlineLevel="0" collapsed="false">
      <c r="A188" s="12" t="n">
        <v>46209</v>
      </c>
      <c r="B188" s="15" t="n">
        <f aca="false">SUMIFS(Sorties!$E$2:$E$5000,Sorties!$A$2:$A$5000,$A188,Sorties!$C$2:$C$5000,B$2,Sorties!$F$2:$F$5000,"&lt;&gt;Commande spéciale")</f>
        <v>13</v>
      </c>
      <c r="C188" s="15" t="n">
        <f aca="false">SUMIFS(Sorties!$E$2:$E$5000,Sorties!$A$2:$A$5000,$A188,Sorties!$C$2:$C$5000,C$2,Sorties!$F$2:$F$5000,"&lt;&gt;Commande spéciale")</f>
        <v>6</v>
      </c>
      <c r="D188" s="15" t="n">
        <f aca="false">SUMIFS(Sorties!$E$2:$E$5000,Sorties!$A$2:$A$5000,$A188,Sorties!$C$2:$C$5000,D$2,Sorties!$F$2:$F$5000,"&lt;&gt;Commande spéciale")</f>
        <v>3</v>
      </c>
      <c r="E188" s="15" t="n">
        <f aca="false">SUMIFS(Sorties!$E$2:$E$5000,Sorties!$A$2:$A$5000,$A188,Sorties!$C$2:$C$5000,E$2,Sorties!$F$2:$F$5000,"&lt;&gt;Commande spéciale")</f>
        <v>2</v>
      </c>
      <c r="F188" s="15" t="n">
        <f aca="false">SUMIFS(Sorties!$E$2:$E$5000,Sorties!$A$2:$A$5000,$A188,Sorties!$C$2:$C$5000,F$2,Sorties!$F$2:$F$5000,"&lt;&gt;Commande spéciale")</f>
        <v>0</v>
      </c>
      <c r="G188" s="15" t="n">
        <f aca="false">SUMIFS(Sorties!$E$2:$E$5000,Sorties!$A$2:$A$5000,$A188,Sorties!$C$2:$C$5000,G$2,Sorties!$F$2:$F$5000,"&lt;&gt;Commande spéciale")</f>
        <v>0</v>
      </c>
      <c r="H188" s="15" t="n">
        <f aca="false">SUMIFS(Sorties!$E$2:$E$5000,Sorties!$A$2:$A$5000,$A188,Sorties!$C$2:$C$5000,H$2,Sorties!$F$2:$F$5000,"&lt;&gt;Commande spéciale")</f>
        <v>0</v>
      </c>
      <c r="I188" s="15" t="n">
        <f aca="false">SUMIFS(Sorties!$E$2:$E$5000,Sorties!$A$2:$A$5000,$A188,Sorties!$C$2:$C$5000,I$2,Sorties!$F$2:$F$5000,"&lt;&gt;Commande spéciale")</f>
        <v>0</v>
      </c>
      <c r="K188" s="15" t="n">
        <f aca="false">SUMIFS(Sorties!$E$2:$E$5000,Sorties!$A$2:$A$5000,$A188,Sorties!$C$2:$C$5000,K$2)</f>
        <v>13</v>
      </c>
      <c r="L188" s="15" t="n">
        <f aca="false">SUMIFS(Sorties!$E$2:$E$5000,Sorties!$A$2:$A$5000,$A188,Sorties!$C$2:$C$5000,L$2)</f>
        <v>6</v>
      </c>
      <c r="M188" s="15" t="n">
        <f aca="false">SUMIFS(Sorties!$E$2:$E$5000,Sorties!$A$2:$A$5000,$A188,Sorties!$C$2:$C$5000,M$2)</f>
        <v>3</v>
      </c>
      <c r="N188" s="15" t="n">
        <f aca="false">SUMIFS(Sorties!$E$2:$E$5000,Sorties!$A$2:$A$5000,$A188,Sorties!$C$2:$C$5000,N$2)</f>
        <v>2</v>
      </c>
      <c r="O188" s="15" t="n">
        <f aca="false">SUMIFS(Sorties!$E$2:$E$5000,Sorties!$A$2:$A$5000,$A188,Sorties!$C$2:$C$5000,O$2)</f>
        <v>0</v>
      </c>
      <c r="P188" s="15" t="n">
        <f aca="false">SUMIFS(Sorties!$E$2:$E$5000,Sorties!$A$2:$A$5000,$A188,Sorties!$C$2:$C$5000,P$2)</f>
        <v>0</v>
      </c>
      <c r="Q188" s="15" t="n">
        <f aca="false">SUMIFS(Sorties!$E$2:$E$5000,Sorties!$A$2:$A$5000,$A188,Sorties!$C$2:$C$5000,Q$2)</f>
        <v>0</v>
      </c>
      <c r="R188" s="15" t="n">
        <f aca="false">SUMIFS(Sorties!$E$2:$E$5000,Sorties!$A$2:$A$5000,$A188,Sorties!$C$2:$C$5000,R$2)</f>
        <v>0</v>
      </c>
    </row>
    <row r="189" customFormat="false" ht="15" hidden="false" customHeight="false" outlineLevel="0" collapsed="false">
      <c r="A189" s="12" t="n">
        <v>46210</v>
      </c>
      <c r="B189" s="15" t="n">
        <f aca="false">SUMIFS(Sorties!$E$2:$E$5000,Sorties!$A$2:$A$5000,$A189,Sorties!$C$2:$C$5000,B$2,Sorties!$F$2:$F$5000,"&lt;&gt;Commande spéciale")</f>
        <v>5</v>
      </c>
      <c r="C189" s="15" t="n">
        <f aca="false">SUMIFS(Sorties!$E$2:$E$5000,Sorties!$A$2:$A$5000,$A189,Sorties!$C$2:$C$5000,C$2,Sorties!$F$2:$F$5000,"&lt;&gt;Commande spéciale")</f>
        <v>5</v>
      </c>
      <c r="D189" s="15" t="n">
        <f aca="false">SUMIFS(Sorties!$E$2:$E$5000,Sorties!$A$2:$A$5000,$A189,Sorties!$C$2:$C$5000,D$2,Sorties!$F$2:$F$5000,"&lt;&gt;Commande spéciale")</f>
        <v>3</v>
      </c>
      <c r="E189" s="15" t="n">
        <f aca="false">SUMIFS(Sorties!$E$2:$E$5000,Sorties!$A$2:$A$5000,$A189,Sorties!$C$2:$C$5000,E$2,Sorties!$F$2:$F$5000,"&lt;&gt;Commande spéciale")</f>
        <v>0</v>
      </c>
      <c r="F189" s="15" t="n">
        <f aca="false">SUMIFS(Sorties!$E$2:$E$5000,Sorties!$A$2:$A$5000,$A189,Sorties!$C$2:$C$5000,F$2,Sorties!$F$2:$F$5000,"&lt;&gt;Commande spéciale")</f>
        <v>0</v>
      </c>
      <c r="G189" s="15" t="n">
        <f aca="false">SUMIFS(Sorties!$E$2:$E$5000,Sorties!$A$2:$A$5000,$A189,Sorties!$C$2:$C$5000,G$2,Sorties!$F$2:$F$5000,"&lt;&gt;Commande spéciale")</f>
        <v>0</v>
      </c>
      <c r="H189" s="15" t="n">
        <f aca="false">SUMIFS(Sorties!$E$2:$E$5000,Sorties!$A$2:$A$5000,$A189,Sorties!$C$2:$C$5000,H$2,Sorties!$F$2:$F$5000,"&lt;&gt;Commande spéciale")</f>
        <v>0</v>
      </c>
      <c r="I189" s="15" t="n">
        <f aca="false">SUMIFS(Sorties!$E$2:$E$5000,Sorties!$A$2:$A$5000,$A189,Sorties!$C$2:$C$5000,I$2,Sorties!$F$2:$F$5000,"&lt;&gt;Commande spéciale")</f>
        <v>0</v>
      </c>
      <c r="K189" s="15" t="n">
        <f aca="false">SUMIFS(Sorties!$E$2:$E$5000,Sorties!$A$2:$A$5000,$A189,Sorties!$C$2:$C$5000,K$2)</f>
        <v>5</v>
      </c>
      <c r="L189" s="15" t="n">
        <f aca="false">SUMIFS(Sorties!$E$2:$E$5000,Sorties!$A$2:$A$5000,$A189,Sorties!$C$2:$C$5000,L$2)</f>
        <v>5</v>
      </c>
      <c r="M189" s="15" t="n">
        <f aca="false">SUMIFS(Sorties!$E$2:$E$5000,Sorties!$A$2:$A$5000,$A189,Sorties!$C$2:$C$5000,M$2)</f>
        <v>3</v>
      </c>
      <c r="N189" s="15" t="n">
        <f aca="false">SUMIFS(Sorties!$E$2:$E$5000,Sorties!$A$2:$A$5000,$A189,Sorties!$C$2:$C$5000,N$2)</f>
        <v>0</v>
      </c>
      <c r="O189" s="15" t="n">
        <f aca="false">SUMIFS(Sorties!$E$2:$E$5000,Sorties!$A$2:$A$5000,$A189,Sorties!$C$2:$C$5000,O$2)</f>
        <v>0</v>
      </c>
      <c r="P189" s="15" t="n">
        <f aca="false">SUMIFS(Sorties!$E$2:$E$5000,Sorties!$A$2:$A$5000,$A189,Sorties!$C$2:$C$5000,P$2)</f>
        <v>0</v>
      </c>
      <c r="Q189" s="15" t="n">
        <f aca="false">SUMIFS(Sorties!$E$2:$E$5000,Sorties!$A$2:$A$5000,$A189,Sorties!$C$2:$C$5000,Q$2)</f>
        <v>0</v>
      </c>
      <c r="R189" s="15" t="n">
        <f aca="false">SUMIFS(Sorties!$E$2:$E$5000,Sorties!$A$2:$A$5000,$A189,Sorties!$C$2:$C$5000,R$2)</f>
        <v>0</v>
      </c>
    </row>
    <row r="190" customFormat="false" ht="15" hidden="false" customHeight="false" outlineLevel="0" collapsed="false">
      <c r="A190" s="12" t="n">
        <v>46211</v>
      </c>
      <c r="B190" s="15" t="n">
        <f aca="false">SUMIFS(Sorties!$E$2:$E$5000,Sorties!$A$2:$A$5000,$A190,Sorties!$C$2:$C$5000,B$2,Sorties!$F$2:$F$5000,"&lt;&gt;Commande spéciale")</f>
        <v>13</v>
      </c>
      <c r="C190" s="15" t="n">
        <f aca="false">SUMIFS(Sorties!$E$2:$E$5000,Sorties!$A$2:$A$5000,$A190,Sorties!$C$2:$C$5000,C$2,Sorties!$F$2:$F$5000,"&lt;&gt;Commande spéciale")</f>
        <v>6</v>
      </c>
      <c r="D190" s="15" t="n">
        <f aca="false">SUMIFS(Sorties!$E$2:$E$5000,Sorties!$A$2:$A$5000,$A190,Sorties!$C$2:$C$5000,D$2,Sorties!$F$2:$F$5000,"&lt;&gt;Commande spéciale")</f>
        <v>5</v>
      </c>
      <c r="E190" s="15" t="n">
        <f aca="false">SUMIFS(Sorties!$E$2:$E$5000,Sorties!$A$2:$A$5000,$A190,Sorties!$C$2:$C$5000,E$2,Sorties!$F$2:$F$5000,"&lt;&gt;Commande spéciale")</f>
        <v>0</v>
      </c>
      <c r="F190" s="15" t="n">
        <f aca="false">SUMIFS(Sorties!$E$2:$E$5000,Sorties!$A$2:$A$5000,$A190,Sorties!$C$2:$C$5000,F$2,Sorties!$F$2:$F$5000,"&lt;&gt;Commande spéciale")</f>
        <v>6</v>
      </c>
      <c r="G190" s="15" t="n">
        <f aca="false">SUMIFS(Sorties!$E$2:$E$5000,Sorties!$A$2:$A$5000,$A190,Sorties!$C$2:$C$5000,G$2,Sorties!$F$2:$F$5000,"&lt;&gt;Commande spéciale")</f>
        <v>0</v>
      </c>
      <c r="H190" s="15" t="n">
        <f aca="false">SUMIFS(Sorties!$E$2:$E$5000,Sorties!$A$2:$A$5000,$A190,Sorties!$C$2:$C$5000,H$2,Sorties!$F$2:$F$5000,"&lt;&gt;Commande spéciale")</f>
        <v>0</v>
      </c>
      <c r="I190" s="15" t="n">
        <f aca="false">SUMIFS(Sorties!$E$2:$E$5000,Sorties!$A$2:$A$5000,$A190,Sorties!$C$2:$C$5000,I$2,Sorties!$F$2:$F$5000,"&lt;&gt;Commande spéciale")</f>
        <v>0</v>
      </c>
      <c r="K190" s="15" t="n">
        <f aca="false">SUMIFS(Sorties!$E$2:$E$5000,Sorties!$A$2:$A$5000,$A190,Sorties!$C$2:$C$5000,K$2)</f>
        <v>13</v>
      </c>
      <c r="L190" s="15" t="n">
        <f aca="false">SUMIFS(Sorties!$E$2:$E$5000,Sorties!$A$2:$A$5000,$A190,Sorties!$C$2:$C$5000,L$2)</f>
        <v>6</v>
      </c>
      <c r="M190" s="15" t="n">
        <f aca="false">SUMIFS(Sorties!$E$2:$E$5000,Sorties!$A$2:$A$5000,$A190,Sorties!$C$2:$C$5000,M$2)</f>
        <v>5</v>
      </c>
      <c r="N190" s="15" t="n">
        <f aca="false">SUMIFS(Sorties!$E$2:$E$5000,Sorties!$A$2:$A$5000,$A190,Sorties!$C$2:$C$5000,N$2)</f>
        <v>0</v>
      </c>
      <c r="O190" s="15" t="n">
        <f aca="false">SUMIFS(Sorties!$E$2:$E$5000,Sorties!$A$2:$A$5000,$A190,Sorties!$C$2:$C$5000,O$2)</f>
        <v>6</v>
      </c>
      <c r="P190" s="15" t="n">
        <f aca="false">SUMIFS(Sorties!$E$2:$E$5000,Sorties!$A$2:$A$5000,$A190,Sorties!$C$2:$C$5000,P$2)</f>
        <v>0</v>
      </c>
      <c r="Q190" s="15" t="n">
        <f aca="false">SUMIFS(Sorties!$E$2:$E$5000,Sorties!$A$2:$A$5000,$A190,Sorties!$C$2:$C$5000,Q$2)</f>
        <v>0</v>
      </c>
      <c r="R190" s="15" t="n">
        <f aca="false">SUMIFS(Sorties!$E$2:$E$5000,Sorties!$A$2:$A$5000,$A190,Sorties!$C$2:$C$5000,R$2)</f>
        <v>0</v>
      </c>
    </row>
    <row r="191" customFormat="false" ht="15" hidden="false" customHeight="false" outlineLevel="0" collapsed="false">
      <c r="A191" s="12" t="n">
        <v>46212</v>
      </c>
      <c r="B191" s="15" t="n">
        <f aca="false">SUMIFS(Sorties!$E$2:$E$5000,Sorties!$A$2:$A$5000,$A191,Sorties!$C$2:$C$5000,B$2,Sorties!$F$2:$F$5000,"&lt;&gt;Commande spéciale")</f>
        <v>10</v>
      </c>
      <c r="C191" s="15" t="n">
        <f aca="false">SUMIFS(Sorties!$E$2:$E$5000,Sorties!$A$2:$A$5000,$A191,Sorties!$C$2:$C$5000,C$2,Sorties!$F$2:$F$5000,"&lt;&gt;Commande spéciale")</f>
        <v>7</v>
      </c>
      <c r="D191" s="15" t="n">
        <f aca="false">SUMIFS(Sorties!$E$2:$E$5000,Sorties!$A$2:$A$5000,$A191,Sorties!$C$2:$C$5000,D$2,Sorties!$F$2:$F$5000,"&lt;&gt;Commande spéciale")</f>
        <v>4</v>
      </c>
      <c r="E191" s="15" t="n">
        <f aca="false">SUMIFS(Sorties!$E$2:$E$5000,Sorties!$A$2:$A$5000,$A191,Sorties!$C$2:$C$5000,E$2,Sorties!$F$2:$F$5000,"&lt;&gt;Commande spéciale")</f>
        <v>0</v>
      </c>
      <c r="F191" s="15" t="n">
        <f aca="false">SUMIFS(Sorties!$E$2:$E$5000,Sorties!$A$2:$A$5000,$A191,Sorties!$C$2:$C$5000,F$2,Sorties!$F$2:$F$5000,"&lt;&gt;Commande spéciale")</f>
        <v>0</v>
      </c>
      <c r="G191" s="15" t="n">
        <f aca="false">SUMIFS(Sorties!$E$2:$E$5000,Sorties!$A$2:$A$5000,$A191,Sorties!$C$2:$C$5000,G$2,Sorties!$F$2:$F$5000,"&lt;&gt;Commande spéciale")</f>
        <v>1</v>
      </c>
      <c r="H191" s="15" t="n">
        <f aca="false">SUMIFS(Sorties!$E$2:$E$5000,Sorties!$A$2:$A$5000,$A191,Sorties!$C$2:$C$5000,H$2,Sorties!$F$2:$F$5000,"&lt;&gt;Commande spéciale")</f>
        <v>0</v>
      </c>
      <c r="I191" s="15" t="n">
        <f aca="false">SUMIFS(Sorties!$E$2:$E$5000,Sorties!$A$2:$A$5000,$A191,Sorties!$C$2:$C$5000,I$2,Sorties!$F$2:$F$5000,"&lt;&gt;Commande spéciale")</f>
        <v>0</v>
      </c>
      <c r="K191" s="15" t="n">
        <f aca="false">SUMIFS(Sorties!$E$2:$E$5000,Sorties!$A$2:$A$5000,$A191,Sorties!$C$2:$C$5000,K$2)</f>
        <v>10</v>
      </c>
      <c r="L191" s="15" t="n">
        <f aca="false">SUMIFS(Sorties!$E$2:$E$5000,Sorties!$A$2:$A$5000,$A191,Sorties!$C$2:$C$5000,L$2)</f>
        <v>7</v>
      </c>
      <c r="M191" s="15" t="n">
        <f aca="false">SUMIFS(Sorties!$E$2:$E$5000,Sorties!$A$2:$A$5000,$A191,Sorties!$C$2:$C$5000,M$2)</f>
        <v>4</v>
      </c>
      <c r="N191" s="15" t="n">
        <f aca="false">SUMIFS(Sorties!$E$2:$E$5000,Sorties!$A$2:$A$5000,$A191,Sorties!$C$2:$C$5000,N$2)</f>
        <v>0</v>
      </c>
      <c r="O191" s="15" t="n">
        <f aca="false">SUMIFS(Sorties!$E$2:$E$5000,Sorties!$A$2:$A$5000,$A191,Sorties!$C$2:$C$5000,O$2)</f>
        <v>0</v>
      </c>
      <c r="P191" s="15" t="n">
        <f aca="false">SUMIFS(Sorties!$E$2:$E$5000,Sorties!$A$2:$A$5000,$A191,Sorties!$C$2:$C$5000,P$2)</f>
        <v>1</v>
      </c>
      <c r="Q191" s="15" t="n">
        <f aca="false">SUMIFS(Sorties!$E$2:$E$5000,Sorties!$A$2:$A$5000,$A191,Sorties!$C$2:$C$5000,Q$2)</f>
        <v>0</v>
      </c>
      <c r="R191" s="15" t="n">
        <f aca="false">SUMIFS(Sorties!$E$2:$E$5000,Sorties!$A$2:$A$5000,$A191,Sorties!$C$2:$C$5000,R$2)</f>
        <v>0</v>
      </c>
    </row>
    <row r="192" customFormat="false" ht="15" hidden="false" customHeight="false" outlineLevel="0" collapsed="false">
      <c r="A192" s="12" t="n">
        <v>46213</v>
      </c>
      <c r="B192" s="15" t="n">
        <f aca="false">SUMIFS(Sorties!$E$2:$E$5000,Sorties!$A$2:$A$5000,$A192,Sorties!$C$2:$C$5000,B$2,Sorties!$F$2:$F$5000,"&lt;&gt;Commande spéciale")</f>
        <v>4</v>
      </c>
      <c r="C192" s="15" t="n">
        <f aca="false">SUMIFS(Sorties!$E$2:$E$5000,Sorties!$A$2:$A$5000,$A192,Sorties!$C$2:$C$5000,C$2,Sorties!$F$2:$F$5000,"&lt;&gt;Commande spéciale")</f>
        <v>8</v>
      </c>
      <c r="D192" s="15" t="n">
        <f aca="false">SUMIFS(Sorties!$E$2:$E$5000,Sorties!$A$2:$A$5000,$A192,Sorties!$C$2:$C$5000,D$2,Sorties!$F$2:$F$5000,"&lt;&gt;Commande spéciale")</f>
        <v>4</v>
      </c>
      <c r="E192" s="15" t="n">
        <f aca="false">SUMIFS(Sorties!$E$2:$E$5000,Sorties!$A$2:$A$5000,$A192,Sorties!$C$2:$C$5000,E$2,Sorties!$F$2:$F$5000,"&lt;&gt;Commande spéciale")</f>
        <v>4</v>
      </c>
      <c r="F192" s="15" t="n">
        <f aca="false">SUMIFS(Sorties!$E$2:$E$5000,Sorties!$A$2:$A$5000,$A192,Sorties!$C$2:$C$5000,F$2,Sorties!$F$2:$F$5000,"&lt;&gt;Commande spéciale")</f>
        <v>0</v>
      </c>
      <c r="G192" s="15" t="n">
        <f aca="false">SUMIFS(Sorties!$E$2:$E$5000,Sorties!$A$2:$A$5000,$A192,Sorties!$C$2:$C$5000,G$2,Sorties!$F$2:$F$5000,"&lt;&gt;Commande spéciale")</f>
        <v>2</v>
      </c>
      <c r="H192" s="15" t="n">
        <f aca="false">SUMIFS(Sorties!$E$2:$E$5000,Sorties!$A$2:$A$5000,$A192,Sorties!$C$2:$C$5000,H$2,Sorties!$F$2:$F$5000,"&lt;&gt;Commande spéciale")</f>
        <v>0</v>
      </c>
      <c r="I192" s="15" t="n">
        <f aca="false">SUMIFS(Sorties!$E$2:$E$5000,Sorties!$A$2:$A$5000,$A192,Sorties!$C$2:$C$5000,I$2,Sorties!$F$2:$F$5000,"&lt;&gt;Commande spéciale")</f>
        <v>0</v>
      </c>
      <c r="K192" s="15" t="n">
        <f aca="false">SUMIFS(Sorties!$E$2:$E$5000,Sorties!$A$2:$A$5000,$A192,Sorties!$C$2:$C$5000,K$2)</f>
        <v>4</v>
      </c>
      <c r="L192" s="15" t="n">
        <f aca="false">SUMIFS(Sorties!$E$2:$E$5000,Sorties!$A$2:$A$5000,$A192,Sorties!$C$2:$C$5000,L$2)</f>
        <v>8</v>
      </c>
      <c r="M192" s="15" t="n">
        <f aca="false">SUMIFS(Sorties!$E$2:$E$5000,Sorties!$A$2:$A$5000,$A192,Sorties!$C$2:$C$5000,M$2)</f>
        <v>4</v>
      </c>
      <c r="N192" s="15" t="n">
        <f aca="false">SUMIFS(Sorties!$E$2:$E$5000,Sorties!$A$2:$A$5000,$A192,Sorties!$C$2:$C$5000,N$2)</f>
        <v>4</v>
      </c>
      <c r="O192" s="15" t="n">
        <f aca="false">SUMIFS(Sorties!$E$2:$E$5000,Sorties!$A$2:$A$5000,$A192,Sorties!$C$2:$C$5000,O$2)</f>
        <v>0</v>
      </c>
      <c r="P192" s="15" t="n">
        <f aca="false">SUMIFS(Sorties!$E$2:$E$5000,Sorties!$A$2:$A$5000,$A192,Sorties!$C$2:$C$5000,P$2)</f>
        <v>2</v>
      </c>
      <c r="Q192" s="15" t="n">
        <f aca="false">SUMIFS(Sorties!$E$2:$E$5000,Sorties!$A$2:$A$5000,$A192,Sorties!$C$2:$C$5000,Q$2)</f>
        <v>0</v>
      </c>
      <c r="R192" s="15" t="n">
        <f aca="false">SUMIFS(Sorties!$E$2:$E$5000,Sorties!$A$2:$A$5000,$A192,Sorties!$C$2:$C$5000,R$2)</f>
        <v>0</v>
      </c>
    </row>
    <row r="193" customFormat="false" ht="15" hidden="false" customHeight="false" outlineLevel="0" collapsed="false">
      <c r="A193" s="12" t="n">
        <v>46216</v>
      </c>
      <c r="B193" s="15" t="n">
        <f aca="false">SUMIFS(Sorties!$E$2:$E$5000,Sorties!$A$2:$A$5000,$A193,Sorties!$C$2:$C$5000,B$2,Sorties!$F$2:$F$5000,"&lt;&gt;Commande spéciale")</f>
        <v>3</v>
      </c>
      <c r="C193" s="15" t="n">
        <f aca="false">SUMIFS(Sorties!$E$2:$E$5000,Sorties!$A$2:$A$5000,$A193,Sorties!$C$2:$C$5000,C$2,Sorties!$F$2:$F$5000,"&lt;&gt;Commande spéciale")</f>
        <v>7</v>
      </c>
      <c r="D193" s="15" t="n">
        <f aca="false">SUMIFS(Sorties!$E$2:$E$5000,Sorties!$A$2:$A$5000,$A193,Sorties!$C$2:$C$5000,D$2,Sorties!$F$2:$F$5000,"&lt;&gt;Commande spéciale")</f>
        <v>1</v>
      </c>
      <c r="E193" s="15" t="n">
        <f aca="false">SUMIFS(Sorties!$E$2:$E$5000,Sorties!$A$2:$A$5000,$A193,Sorties!$C$2:$C$5000,E$2,Sorties!$F$2:$F$5000,"&lt;&gt;Commande spéciale")</f>
        <v>0</v>
      </c>
      <c r="F193" s="15" t="n">
        <f aca="false">SUMIFS(Sorties!$E$2:$E$5000,Sorties!$A$2:$A$5000,$A193,Sorties!$C$2:$C$5000,F$2,Sorties!$F$2:$F$5000,"&lt;&gt;Commande spéciale")</f>
        <v>0</v>
      </c>
      <c r="G193" s="15" t="n">
        <f aca="false">SUMIFS(Sorties!$E$2:$E$5000,Sorties!$A$2:$A$5000,$A193,Sorties!$C$2:$C$5000,G$2,Sorties!$F$2:$F$5000,"&lt;&gt;Commande spéciale")</f>
        <v>1</v>
      </c>
      <c r="H193" s="15" t="n">
        <f aca="false">SUMIFS(Sorties!$E$2:$E$5000,Sorties!$A$2:$A$5000,$A193,Sorties!$C$2:$C$5000,H$2,Sorties!$F$2:$F$5000,"&lt;&gt;Commande spéciale")</f>
        <v>0</v>
      </c>
      <c r="I193" s="15" t="n">
        <f aca="false">SUMIFS(Sorties!$E$2:$E$5000,Sorties!$A$2:$A$5000,$A193,Sorties!$C$2:$C$5000,I$2,Sorties!$F$2:$F$5000,"&lt;&gt;Commande spéciale")</f>
        <v>0</v>
      </c>
      <c r="K193" s="15" t="n">
        <f aca="false">SUMIFS(Sorties!$E$2:$E$5000,Sorties!$A$2:$A$5000,$A193,Sorties!$C$2:$C$5000,K$2)</f>
        <v>3</v>
      </c>
      <c r="L193" s="15" t="n">
        <f aca="false">SUMIFS(Sorties!$E$2:$E$5000,Sorties!$A$2:$A$5000,$A193,Sorties!$C$2:$C$5000,L$2)</f>
        <v>7</v>
      </c>
      <c r="M193" s="15" t="n">
        <f aca="false">SUMIFS(Sorties!$E$2:$E$5000,Sorties!$A$2:$A$5000,$A193,Sorties!$C$2:$C$5000,M$2)</f>
        <v>1</v>
      </c>
      <c r="N193" s="15" t="n">
        <f aca="false">SUMIFS(Sorties!$E$2:$E$5000,Sorties!$A$2:$A$5000,$A193,Sorties!$C$2:$C$5000,N$2)</f>
        <v>0</v>
      </c>
      <c r="O193" s="15" t="n">
        <f aca="false">SUMIFS(Sorties!$E$2:$E$5000,Sorties!$A$2:$A$5000,$A193,Sorties!$C$2:$C$5000,O$2)</f>
        <v>0</v>
      </c>
      <c r="P193" s="15" t="n">
        <f aca="false">SUMIFS(Sorties!$E$2:$E$5000,Sorties!$A$2:$A$5000,$A193,Sorties!$C$2:$C$5000,P$2)</f>
        <v>1</v>
      </c>
      <c r="Q193" s="15" t="n">
        <f aca="false">SUMIFS(Sorties!$E$2:$E$5000,Sorties!$A$2:$A$5000,$A193,Sorties!$C$2:$C$5000,Q$2)</f>
        <v>0</v>
      </c>
      <c r="R193" s="15" t="n">
        <f aca="false">SUMIFS(Sorties!$E$2:$E$5000,Sorties!$A$2:$A$5000,$A193,Sorties!$C$2:$C$5000,R$2)</f>
        <v>0</v>
      </c>
    </row>
    <row r="194" customFormat="false" ht="15" hidden="false" customHeight="false" outlineLevel="0" collapsed="false">
      <c r="A194" s="12" t="n">
        <v>46218</v>
      </c>
      <c r="B194" s="15" t="n">
        <f aca="false">SUMIFS(Sorties!$E$2:$E$5000,Sorties!$A$2:$A$5000,$A194,Sorties!$C$2:$C$5000,B$2,Sorties!$F$2:$F$5000,"&lt;&gt;Commande spéciale")</f>
        <v>14</v>
      </c>
      <c r="C194" s="15" t="n">
        <f aca="false">SUMIFS(Sorties!$E$2:$E$5000,Sorties!$A$2:$A$5000,$A194,Sorties!$C$2:$C$5000,C$2,Sorties!$F$2:$F$5000,"&lt;&gt;Commande spéciale")</f>
        <v>8</v>
      </c>
      <c r="D194" s="15" t="n">
        <f aca="false">SUMIFS(Sorties!$E$2:$E$5000,Sorties!$A$2:$A$5000,$A194,Sorties!$C$2:$C$5000,D$2,Sorties!$F$2:$F$5000,"&lt;&gt;Commande spéciale")</f>
        <v>5</v>
      </c>
      <c r="E194" s="15" t="n">
        <f aca="false">SUMIFS(Sorties!$E$2:$E$5000,Sorties!$A$2:$A$5000,$A194,Sorties!$C$2:$C$5000,E$2,Sorties!$F$2:$F$5000,"&lt;&gt;Commande spéciale")</f>
        <v>0</v>
      </c>
      <c r="F194" s="15" t="n">
        <f aca="false">SUMIFS(Sorties!$E$2:$E$5000,Sorties!$A$2:$A$5000,$A194,Sorties!$C$2:$C$5000,F$2,Sorties!$F$2:$F$5000,"&lt;&gt;Commande spéciale")</f>
        <v>0</v>
      </c>
      <c r="G194" s="15" t="n">
        <f aca="false">SUMIFS(Sorties!$E$2:$E$5000,Sorties!$A$2:$A$5000,$A194,Sorties!$C$2:$C$5000,G$2,Sorties!$F$2:$F$5000,"&lt;&gt;Commande spéciale")</f>
        <v>0</v>
      </c>
      <c r="H194" s="15" t="n">
        <f aca="false">SUMIFS(Sorties!$E$2:$E$5000,Sorties!$A$2:$A$5000,$A194,Sorties!$C$2:$C$5000,H$2,Sorties!$F$2:$F$5000,"&lt;&gt;Commande spéciale")</f>
        <v>0</v>
      </c>
      <c r="I194" s="15" t="n">
        <f aca="false">SUMIFS(Sorties!$E$2:$E$5000,Sorties!$A$2:$A$5000,$A194,Sorties!$C$2:$C$5000,I$2,Sorties!$F$2:$F$5000,"&lt;&gt;Commande spéciale")</f>
        <v>0</v>
      </c>
      <c r="K194" s="15" t="n">
        <f aca="false">SUMIFS(Sorties!$E$2:$E$5000,Sorties!$A$2:$A$5000,$A194,Sorties!$C$2:$C$5000,K$2)</f>
        <v>14</v>
      </c>
      <c r="L194" s="15" t="n">
        <f aca="false">SUMIFS(Sorties!$E$2:$E$5000,Sorties!$A$2:$A$5000,$A194,Sorties!$C$2:$C$5000,L$2)</f>
        <v>8</v>
      </c>
      <c r="M194" s="15" t="n">
        <f aca="false">SUMIFS(Sorties!$E$2:$E$5000,Sorties!$A$2:$A$5000,$A194,Sorties!$C$2:$C$5000,M$2)</f>
        <v>5</v>
      </c>
      <c r="N194" s="15" t="n">
        <f aca="false">SUMIFS(Sorties!$E$2:$E$5000,Sorties!$A$2:$A$5000,$A194,Sorties!$C$2:$C$5000,N$2)</f>
        <v>0</v>
      </c>
      <c r="O194" s="15" t="n">
        <f aca="false">SUMIFS(Sorties!$E$2:$E$5000,Sorties!$A$2:$A$5000,$A194,Sorties!$C$2:$C$5000,O$2)</f>
        <v>0</v>
      </c>
      <c r="P194" s="15" t="n">
        <f aca="false">SUMIFS(Sorties!$E$2:$E$5000,Sorties!$A$2:$A$5000,$A194,Sorties!$C$2:$C$5000,P$2)</f>
        <v>0</v>
      </c>
      <c r="Q194" s="15" t="n">
        <f aca="false">SUMIFS(Sorties!$E$2:$E$5000,Sorties!$A$2:$A$5000,$A194,Sorties!$C$2:$C$5000,Q$2)</f>
        <v>0</v>
      </c>
      <c r="R194" s="15" t="n">
        <f aca="false">SUMIFS(Sorties!$E$2:$E$5000,Sorties!$A$2:$A$5000,$A194,Sorties!$C$2:$C$5000,R$2)</f>
        <v>0</v>
      </c>
    </row>
    <row r="195" customFormat="false" ht="15" hidden="false" customHeight="false" outlineLevel="0" collapsed="false">
      <c r="A195" s="12" t="n">
        <v>46219</v>
      </c>
      <c r="B195" s="15" t="n">
        <f aca="false">SUMIFS(Sorties!$E$2:$E$5000,Sorties!$A$2:$A$5000,$A195,Sorties!$C$2:$C$5000,B$2,Sorties!$F$2:$F$5000,"&lt;&gt;Commande spéciale")</f>
        <v>8</v>
      </c>
      <c r="C195" s="15" t="n">
        <f aca="false">SUMIFS(Sorties!$E$2:$E$5000,Sorties!$A$2:$A$5000,$A195,Sorties!$C$2:$C$5000,C$2,Sorties!$F$2:$F$5000,"&lt;&gt;Commande spéciale")</f>
        <v>6</v>
      </c>
      <c r="D195" s="15" t="n">
        <f aca="false">SUMIFS(Sorties!$E$2:$E$5000,Sorties!$A$2:$A$5000,$A195,Sorties!$C$2:$C$5000,D$2,Sorties!$F$2:$F$5000,"&lt;&gt;Commande spéciale")</f>
        <v>2</v>
      </c>
      <c r="E195" s="15" t="n">
        <f aca="false">SUMIFS(Sorties!$E$2:$E$5000,Sorties!$A$2:$A$5000,$A195,Sorties!$C$2:$C$5000,E$2,Sorties!$F$2:$F$5000,"&lt;&gt;Commande spéciale")</f>
        <v>1</v>
      </c>
      <c r="F195" s="15" t="n">
        <f aca="false">SUMIFS(Sorties!$E$2:$E$5000,Sorties!$A$2:$A$5000,$A195,Sorties!$C$2:$C$5000,F$2,Sorties!$F$2:$F$5000,"&lt;&gt;Commande spéciale")</f>
        <v>0</v>
      </c>
      <c r="G195" s="15" t="n">
        <f aca="false">SUMIFS(Sorties!$E$2:$E$5000,Sorties!$A$2:$A$5000,$A195,Sorties!$C$2:$C$5000,G$2,Sorties!$F$2:$F$5000,"&lt;&gt;Commande spéciale")</f>
        <v>0</v>
      </c>
      <c r="H195" s="15" t="n">
        <f aca="false">SUMIFS(Sorties!$E$2:$E$5000,Sorties!$A$2:$A$5000,$A195,Sorties!$C$2:$C$5000,H$2,Sorties!$F$2:$F$5000,"&lt;&gt;Commande spéciale")</f>
        <v>0</v>
      </c>
      <c r="I195" s="15" t="n">
        <f aca="false">SUMIFS(Sorties!$E$2:$E$5000,Sorties!$A$2:$A$5000,$A195,Sorties!$C$2:$C$5000,I$2,Sorties!$F$2:$F$5000,"&lt;&gt;Commande spéciale")</f>
        <v>0</v>
      </c>
      <c r="K195" s="15" t="n">
        <f aca="false">SUMIFS(Sorties!$E$2:$E$5000,Sorties!$A$2:$A$5000,$A195,Sorties!$C$2:$C$5000,K$2)</f>
        <v>8</v>
      </c>
      <c r="L195" s="15" t="n">
        <f aca="false">SUMIFS(Sorties!$E$2:$E$5000,Sorties!$A$2:$A$5000,$A195,Sorties!$C$2:$C$5000,L$2)</f>
        <v>6</v>
      </c>
      <c r="M195" s="15" t="n">
        <f aca="false">SUMIFS(Sorties!$E$2:$E$5000,Sorties!$A$2:$A$5000,$A195,Sorties!$C$2:$C$5000,M$2)</f>
        <v>2</v>
      </c>
      <c r="N195" s="15" t="n">
        <f aca="false">SUMIFS(Sorties!$E$2:$E$5000,Sorties!$A$2:$A$5000,$A195,Sorties!$C$2:$C$5000,N$2)</f>
        <v>1</v>
      </c>
      <c r="O195" s="15" t="n">
        <f aca="false">SUMIFS(Sorties!$E$2:$E$5000,Sorties!$A$2:$A$5000,$A195,Sorties!$C$2:$C$5000,O$2)</f>
        <v>0</v>
      </c>
      <c r="P195" s="15" t="n">
        <f aca="false">SUMIFS(Sorties!$E$2:$E$5000,Sorties!$A$2:$A$5000,$A195,Sorties!$C$2:$C$5000,P$2)</f>
        <v>0</v>
      </c>
      <c r="Q195" s="15" t="n">
        <f aca="false">SUMIFS(Sorties!$E$2:$E$5000,Sorties!$A$2:$A$5000,$A195,Sorties!$C$2:$C$5000,Q$2)</f>
        <v>0</v>
      </c>
      <c r="R195" s="15" t="n">
        <f aca="false">SUMIFS(Sorties!$E$2:$E$5000,Sorties!$A$2:$A$5000,$A195,Sorties!$C$2:$C$5000,R$2)</f>
        <v>0</v>
      </c>
    </row>
    <row r="196" customFormat="false" ht="15" hidden="false" customHeight="false" outlineLevel="0" collapsed="false">
      <c r="A196" s="12" t="n">
        <v>46220</v>
      </c>
      <c r="B196" s="15" t="n">
        <f aca="false">SUMIFS(Sorties!$E$2:$E$5000,Sorties!$A$2:$A$5000,$A196,Sorties!$C$2:$C$5000,B$2,Sorties!$F$2:$F$5000,"&lt;&gt;Commande spéciale")</f>
        <v>9</v>
      </c>
      <c r="C196" s="15" t="n">
        <f aca="false">SUMIFS(Sorties!$E$2:$E$5000,Sorties!$A$2:$A$5000,$A196,Sorties!$C$2:$C$5000,C$2,Sorties!$F$2:$F$5000,"&lt;&gt;Commande spéciale")</f>
        <v>7</v>
      </c>
      <c r="D196" s="15" t="n">
        <f aca="false">SUMIFS(Sorties!$E$2:$E$5000,Sorties!$A$2:$A$5000,$A196,Sorties!$C$2:$C$5000,D$2,Sorties!$F$2:$F$5000,"&lt;&gt;Commande spéciale")</f>
        <v>3</v>
      </c>
      <c r="E196" s="15" t="n">
        <f aca="false">SUMIFS(Sorties!$E$2:$E$5000,Sorties!$A$2:$A$5000,$A196,Sorties!$C$2:$C$5000,E$2,Sorties!$F$2:$F$5000,"&lt;&gt;Commande spéciale")</f>
        <v>0</v>
      </c>
      <c r="F196" s="15" t="n">
        <f aca="false">SUMIFS(Sorties!$E$2:$E$5000,Sorties!$A$2:$A$5000,$A196,Sorties!$C$2:$C$5000,F$2,Sorties!$F$2:$F$5000,"&lt;&gt;Commande spéciale")</f>
        <v>0</v>
      </c>
      <c r="G196" s="15" t="n">
        <f aca="false">SUMIFS(Sorties!$E$2:$E$5000,Sorties!$A$2:$A$5000,$A196,Sorties!$C$2:$C$5000,G$2,Sorties!$F$2:$F$5000,"&lt;&gt;Commande spéciale")</f>
        <v>0</v>
      </c>
      <c r="H196" s="15" t="n">
        <f aca="false">SUMIFS(Sorties!$E$2:$E$5000,Sorties!$A$2:$A$5000,$A196,Sorties!$C$2:$C$5000,H$2,Sorties!$F$2:$F$5000,"&lt;&gt;Commande spéciale")</f>
        <v>0</v>
      </c>
      <c r="I196" s="15" t="n">
        <f aca="false">SUMIFS(Sorties!$E$2:$E$5000,Sorties!$A$2:$A$5000,$A196,Sorties!$C$2:$C$5000,I$2,Sorties!$F$2:$F$5000,"&lt;&gt;Commande spéciale")</f>
        <v>0</v>
      </c>
      <c r="K196" s="15" t="n">
        <f aca="false">SUMIFS(Sorties!$E$2:$E$5000,Sorties!$A$2:$A$5000,$A196,Sorties!$C$2:$C$5000,K$2)</f>
        <v>9</v>
      </c>
      <c r="L196" s="15" t="n">
        <f aca="false">SUMIFS(Sorties!$E$2:$E$5000,Sorties!$A$2:$A$5000,$A196,Sorties!$C$2:$C$5000,L$2)</f>
        <v>7</v>
      </c>
      <c r="M196" s="15" t="n">
        <f aca="false">SUMIFS(Sorties!$E$2:$E$5000,Sorties!$A$2:$A$5000,$A196,Sorties!$C$2:$C$5000,M$2)</f>
        <v>3</v>
      </c>
      <c r="N196" s="15" t="n">
        <f aca="false">SUMIFS(Sorties!$E$2:$E$5000,Sorties!$A$2:$A$5000,$A196,Sorties!$C$2:$C$5000,N$2)</f>
        <v>0</v>
      </c>
      <c r="O196" s="15" t="n">
        <f aca="false">SUMIFS(Sorties!$E$2:$E$5000,Sorties!$A$2:$A$5000,$A196,Sorties!$C$2:$C$5000,O$2)</f>
        <v>0</v>
      </c>
      <c r="P196" s="15" t="n">
        <f aca="false">SUMIFS(Sorties!$E$2:$E$5000,Sorties!$A$2:$A$5000,$A196,Sorties!$C$2:$C$5000,P$2)</f>
        <v>0</v>
      </c>
      <c r="Q196" s="15" t="n">
        <f aca="false">SUMIFS(Sorties!$E$2:$E$5000,Sorties!$A$2:$A$5000,$A196,Sorties!$C$2:$C$5000,Q$2)</f>
        <v>0</v>
      </c>
      <c r="R196" s="15" t="n">
        <f aca="false">SUMIFS(Sorties!$E$2:$E$5000,Sorties!$A$2:$A$5000,$A196,Sorties!$C$2:$C$5000,R$2)</f>
        <v>0</v>
      </c>
    </row>
    <row r="197" customFormat="false" ht="15" hidden="false" customHeight="false" outlineLevel="0" collapsed="false">
      <c r="A197" s="12" t="n">
        <v>46223</v>
      </c>
      <c r="B197" s="15" t="n">
        <f aca="false">SUMIFS(Sorties!$E$2:$E$5000,Sorties!$A$2:$A$5000,$A197,Sorties!$C$2:$C$5000,B$2,Sorties!$F$2:$F$5000,"&lt;&gt;Commande spéciale")</f>
        <v>2</v>
      </c>
      <c r="C197" s="15" t="n">
        <f aca="false">SUMIFS(Sorties!$E$2:$E$5000,Sorties!$A$2:$A$5000,$A197,Sorties!$C$2:$C$5000,C$2,Sorties!$F$2:$F$5000,"&lt;&gt;Commande spéciale")</f>
        <v>4</v>
      </c>
      <c r="D197" s="15" t="n">
        <f aca="false">SUMIFS(Sorties!$E$2:$E$5000,Sorties!$A$2:$A$5000,$A197,Sorties!$C$2:$C$5000,D$2,Sorties!$F$2:$F$5000,"&lt;&gt;Commande spéciale")</f>
        <v>3</v>
      </c>
      <c r="E197" s="15" t="n">
        <f aca="false">SUMIFS(Sorties!$E$2:$E$5000,Sorties!$A$2:$A$5000,$A197,Sorties!$C$2:$C$5000,E$2,Sorties!$F$2:$F$5000,"&lt;&gt;Commande spéciale")</f>
        <v>4</v>
      </c>
      <c r="F197" s="15" t="n">
        <f aca="false">SUMIFS(Sorties!$E$2:$E$5000,Sorties!$A$2:$A$5000,$A197,Sorties!$C$2:$C$5000,F$2,Sorties!$F$2:$F$5000,"&lt;&gt;Commande spéciale")</f>
        <v>0</v>
      </c>
      <c r="G197" s="15" t="n">
        <f aca="false">SUMIFS(Sorties!$E$2:$E$5000,Sorties!$A$2:$A$5000,$A197,Sorties!$C$2:$C$5000,G$2,Sorties!$F$2:$F$5000,"&lt;&gt;Commande spéciale")</f>
        <v>0</v>
      </c>
      <c r="H197" s="15" t="n">
        <f aca="false">SUMIFS(Sorties!$E$2:$E$5000,Sorties!$A$2:$A$5000,$A197,Sorties!$C$2:$C$5000,H$2,Sorties!$F$2:$F$5000,"&lt;&gt;Commande spéciale")</f>
        <v>0</v>
      </c>
      <c r="I197" s="15" t="n">
        <f aca="false">SUMIFS(Sorties!$E$2:$E$5000,Sorties!$A$2:$A$5000,$A197,Sorties!$C$2:$C$5000,I$2,Sorties!$F$2:$F$5000,"&lt;&gt;Commande spéciale")</f>
        <v>0</v>
      </c>
      <c r="K197" s="15" t="n">
        <f aca="false">SUMIFS(Sorties!$E$2:$E$5000,Sorties!$A$2:$A$5000,$A197,Sorties!$C$2:$C$5000,K$2)</f>
        <v>2</v>
      </c>
      <c r="L197" s="15" t="n">
        <f aca="false">SUMIFS(Sorties!$E$2:$E$5000,Sorties!$A$2:$A$5000,$A197,Sorties!$C$2:$C$5000,L$2)</f>
        <v>4</v>
      </c>
      <c r="M197" s="15" t="n">
        <f aca="false">SUMIFS(Sorties!$E$2:$E$5000,Sorties!$A$2:$A$5000,$A197,Sorties!$C$2:$C$5000,M$2)</f>
        <v>3</v>
      </c>
      <c r="N197" s="15" t="n">
        <f aca="false">SUMIFS(Sorties!$E$2:$E$5000,Sorties!$A$2:$A$5000,$A197,Sorties!$C$2:$C$5000,N$2)</f>
        <v>4</v>
      </c>
      <c r="O197" s="15" t="n">
        <f aca="false">SUMIFS(Sorties!$E$2:$E$5000,Sorties!$A$2:$A$5000,$A197,Sorties!$C$2:$C$5000,O$2)</f>
        <v>0</v>
      </c>
      <c r="P197" s="15" t="n">
        <f aca="false">SUMIFS(Sorties!$E$2:$E$5000,Sorties!$A$2:$A$5000,$A197,Sorties!$C$2:$C$5000,P$2)</f>
        <v>0</v>
      </c>
      <c r="Q197" s="15" t="n">
        <f aca="false">SUMIFS(Sorties!$E$2:$E$5000,Sorties!$A$2:$A$5000,$A197,Sorties!$C$2:$C$5000,Q$2)</f>
        <v>0</v>
      </c>
      <c r="R197" s="15" t="n">
        <f aca="false">SUMIFS(Sorties!$E$2:$E$5000,Sorties!$A$2:$A$5000,$A197,Sorties!$C$2:$C$5000,R$2)</f>
        <v>0</v>
      </c>
    </row>
    <row r="198" customFormat="false" ht="15" hidden="false" customHeight="false" outlineLevel="0" collapsed="false">
      <c r="A198" s="12" t="n">
        <v>46224</v>
      </c>
      <c r="B198" s="15" t="n">
        <f aca="false">SUMIFS(Sorties!$E$2:$E$5000,Sorties!$A$2:$A$5000,$A198,Sorties!$C$2:$C$5000,B$2,Sorties!$F$2:$F$5000,"&lt;&gt;Commande spéciale")</f>
        <v>6</v>
      </c>
      <c r="C198" s="15" t="n">
        <f aca="false">SUMIFS(Sorties!$E$2:$E$5000,Sorties!$A$2:$A$5000,$A198,Sorties!$C$2:$C$5000,C$2,Sorties!$F$2:$F$5000,"&lt;&gt;Commande spéciale")</f>
        <v>7</v>
      </c>
      <c r="D198" s="15" t="n">
        <f aca="false">SUMIFS(Sorties!$E$2:$E$5000,Sorties!$A$2:$A$5000,$A198,Sorties!$C$2:$C$5000,D$2,Sorties!$F$2:$F$5000,"&lt;&gt;Commande spéciale")</f>
        <v>0</v>
      </c>
      <c r="E198" s="15" t="n">
        <f aca="false">SUMIFS(Sorties!$E$2:$E$5000,Sorties!$A$2:$A$5000,$A198,Sorties!$C$2:$C$5000,E$2,Sorties!$F$2:$F$5000,"&lt;&gt;Commande spéciale")</f>
        <v>3</v>
      </c>
      <c r="F198" s="15" t="n">
        <f aca="false">SUMIFS(Sorties!$E$2:$E$5000,Sorties!$A$2:$A$5000,$A198,Sorties!$C$2:$C$5000,F$2,Sorties!$F$2:$F$5000,"&lt;&gt;Commande spéciale")</f>
        <v>0</v>
      </c>
      <c r="G198" s="15" t="n">
        <f aca="false">SUMIFS(Sorties!$E$2:$E$5000,Sorties!$A$2:$A$5000,$A198,Sorties!$C$2:$C$5000,G$2,Sorties!$F$2:$F$5000,"&lt;&gt;Commande spéciale")</f>
        <v>0</v>
      </c>
      <c r="H198" s="15" t="n">
        <f aca="false">SUMIFS(Sorties!$E$2:$E$5000,Sorties!$A$2:$A$5000,$A198,Sorties!$C$2:$C$5000,H$2,Sorties!$F$2:$F$5000,"&lt;&gt;Commande spéciale")</f>
        <v>0</v>
      </c>
      <c r="I198" s="15" t="n">
        <f aca="false">SUMIFS(Sorties!$E$2:$E$5000,Sorties!$A$2:$A$5000,$A198,Sorties!$C$2:$C$5000,I$2,Sorties!$F$2:$F$5000,"&lt;&gt;Commande spéciale")</f>
        <v>2</v>
      </c>
      <c r="K198" s="15" t="n">
        <f aca="false">SUMIFS(Sorties!$E$2:$E$5000,Sorties!$A$2:$A$5000,$A198,Sorties!$C$2:$C$5000,K$2)</f>
        <v>6</v>
      </c>
      <c r="L198" s="15" t="n">
        <f aca="false">SUMIFS(Sorties!$E$2:$E$5000,Sorties!$A$2:$A$5000,$A198,Sorties!$C$2:$C$5000,L$2)</f>
        <v>7</v>
      </c>
      <c r="M198" s="15" t="n">
        <f aca="false">SUMIFS(Sorties!$E$2:$E$5000,Sorties!$A$2:$A$5000,$A198,Sorties!$C$2:$C$5000,M$2)</f>
        <v>0</v>
      </c>
      <c r="N198" s="15" t="n">
        <f aca="false">SUMIFS(Sorties!$E$2:$E$5000,Sorties!$A$2:$A$5000,$A198,Sorties!$C$2:$C$5000,N$2)</f>
        <v>3</v>
      </c>
      <c r="O198" s="15" t="n">
        <f aca="false">SUMIFS(Sorties!$E$2:$E$5000,Sorties!$A$2:$A$5000,$A198,Sorties!$C$2:$C$5000,O$2)</f>
        <v>0</v>
      </c>
      <c r="P198" s="15" t="n">
        <f aca="false">SUMIFS(Sorties!$E$2:$E$5000,Sorties!$A$2:$A$5000,$A198,Sorties!$C$2:$C$5000,P$2)</f>
        <v>0</v>
      </c>
      <c r="Q198" s="15" t="n">
        <f aca="false">SUMIFS(Sorties!$E$2:$E$5000,Sorties!$A$2:$A$5000,$A198,Sorties!$C$2:$C$5000,Q$2)</f>
        <v>0</v>
      </c>
      <c r="R198" s="15" t="n">
        <f aca="false">SUMIFS(Sorties!$E$2:$E$5000,Sorties!$A$2:$A$5000,$A198,Sorties!$C$2:$C$5000,R$2)</f>
        <v>2</v>
      </c>
    </row>
    <row r="199" customFormat="false" ht="15" hidden="false" customHeight="false" outlineLevel="0" collapsed="false">
      <c r="A199" s="12" t="n">
        <v>46225</v>
      </c>
      <c r="B199" s="15" t="n">
        <f aca="false">SUMIFS(Sorties!$E$2:$E$5000,Sorties!$A$2:$A$5000,$A199,Sorties!$C$2:$C$5000,B$2,Sorties!$F$2:$F$5000,"&lt;&gt;Commande spéciale")</f>
        <v>12</v>
      </c>
      <c r="C199" s="15" t="n">
        <f aca="false">SUMIFS(Sorties!$E$2:$E$5000,Sorties!$A$2:$A$5000,$A199,Sorties!$C$2:$C$5000,C$2,Sorties!$F$2:$F$5000,"&lt;&gt;Commande spéciale")</f>
        <v>0</v>
      </c>
      <c r="D199" s="15" t="n">
        <f aca="false">SUMIFS(Sorties!$E$2:$E$5000,Sorties!$A$2:$A$5000,$A199,Sorties!$C$2:$C$5000,D$2,Sorties!$F$2:$F$5000,"&lt;&gt;Commande spéciale")</f>
        <v>2</v>
      </c>
      <c r="E199" s="15" t="n">
        <f aca="false">SUMIFS(Sorties!$E$2:$E$5000,Sorties!$A$2:$A$5000,$A199,Sorties!$C$2:$C$5000,E$2,Sorties!$F$2:$F$5000,"&lt;&gt;Commande spéciale")</f>
        <v>2</v>
      </c>
      <c r="F199" s="15" t="n">
        <f aca="false">SUMIFS(Sorties!$E$2:$E$5000,Sorties!$A$2:$A$5000,$A199,Sorties!$C$2:$C$5000,F$2,Sorties!$F$2:$F$5000,"&lt;&gt;Commande spéciale")</f>
        <v>0</v>
      </c>
      <c r="G199" s="15" t="n">
        <f aca="false">SUMIFS(Sorties!$E$2:$E$5000,Sorties!$A$2:$A$5000,$A199,Sorties!$C$2:$C$5000,G$2,Sorties!$F$2:$F$5000,"&lt;&gt;Commande spéciale")</f>
        <v>0</v>
      </c>
      <c r="H199" s="15" t="n">
        <f aca="false">SUMIFS(Sorties!$E$2:$E$5000,Sorties!$A$2:$A$5000,$A199,Sorties!$C$2:$C$5000,H$2,Sorties!$F$2:$F$5000,"&lt;&gt;Commande spéciale")</f>
        <v>0</v>
      </c>
      <c r="I199" s="15" t="n">
        <f aca="false">SUMIFS(Sorties!$E$2:$E$5000,Sorties!$A$2:$A$5000,$A199,Sorties!$C$2:$C$5000,I$2,Sorties!$F$2:$F$5000,"&lt;&gt;Commande spéciale")</f>
        <v>0</v>
      </c>
      <c r="K199" s="15" t="n">
        <f aca="false">SUMIFS(Sorties!$E$2:$E$5000,Sorties!$A$2:$A$5000,$A199,Sorties!$C$2:$C$5000,K$2)</f>
        <v>12</v>
      </c>
      <c r="L199" s="15" t="n">
        <f aca="false">SUMIFS(Sorties!$E$2:$E$5000,Sorties!$A$2:$A$5000,$A199,Sorties!$C$2:$C$5000,L$2)</f>
        <v>0</v>
      </c>
      <c r="M199" s="15" t="n">
        <f aca="false">SUMIFS(Sorties!$E$2:$E$5000,Sorties!$A$2:$A$5000,$A199,Sorties!$C$2:$C$5000,M$2)</f>
        <v>2</v>
      </c>
      <c r="N199" s="15" t="n">
        <f aca="false">SUMIFS(Sorties!$E$2:$E$5000,Sorties!$A$2:$A$5000,$A199,Sorties!$C$2:$C$5000,N$2)</f>
        <v>2</v>
      </c>
      <c r="O199" s="15" t="n">
        <f aca="false">SUMIFS(Sorties!$E$2:$E$5000,Sorties!$A$2:$A$5000,$A199,Sorties!$C$2:$C$5000,O$2)</f>
        <v>0</v>
      </c>
      <c r="P199" s="15" t="n">
        <f aca="false">SUMIFS(Sorties!$E$2:$E$5000,Sorties!$A$2:$A$5000,$A199,Sorties!$C$2:$C$5000,P$2)</f>
        <v>0</v>
      </c>
      <c r="Q199" s="15" t="n">
        <f aca="false">SUMIFS(Sorties!$E$2:$E$5000,Sorties!$A$2:$A$5000,$A199,Sorties!$C$2:$C$5000,Q$2)</f>
        <v>0</v>
      </c>
      <c r="R199" s="15" t="n">
        <f aca="false">SUMIFS(Sorties!$E$2:$E$5000,Sorties!$A$2:$A$5000,$A199,Sorties!$C$2:$C$5000,R$2)</f>
        <v>0</v>
      </c>
    </row>
    <row r="200" customFormat="false" ht="15" hidden="false" customHeight="false" outlineLevel="0" collapsed="false">
      <c r="A200" s="12" t="n">
        <v>46226</v>
      </c>
      <c r="B200" s="15" t="n">
        <f aca="false">SUMIFS(Sorties!$E$2:$E$5000,Sorties!$A$2:$A$5000,$A200,Sorties!$C$2:$C$5000,B$2,Sorties!$F$2:$F$5000,"&lt;&gt;Commande spéciale")</f>
        <v>9</v>
      </c>
      <c r="C200" s="15" t="n">
        <f aca="false">SUMIFS(Sorties!$E$2:$E$5000,Sorties!$A$2:$A$5000,$A200,Sorties!$C$2:$C$5000,C$2,Sorties!$F$2:$F$5000,"&lt;&gt;Commande spéciale")</f>
        <v>6</v>
      </c>
      <c r="D200" s="15" t="n">
        <f aca="false">SUMIFS(Sorties!$E$2:$E$5000,Sorties!$A$2:$A$5000,$A200,Sorties!$C$2:$C$5000,D$2,Sorties!$F$2:$F$5000,"&lt;&gt;Commande spéciale")</f>
        <v>4</v>
      </c>
      <c r="E200" s="15" t="n">
        <f aca="false">SUMIFS(Sorties!$E$2:$E$5000,Sorties!$A$2:$A$5000,$A200,Sorties!$C$2:$C$5000,E$2,Sorties!$F$2:$F$5000,"&lt;&gt;Commande spéciale")</f>
        <v>2</v>
      </c>
      <c r="F200" s="15" t="n">
        <f aca="false">SUMIFS(Sorties!$E$2:$E$5000,Sorties!$A$2:$A$5000,$A200,Sorties!$C$2:$C$5000,F$2,Sorties!$F$2:$F$5000,"&lt;&gt;Commande spéciale")</f>
        <v>4</v>
      </c>
      <c r="G200" s="15" t="n">
        <f aca="false">SUMIFS(Sorties!$E$2:$E$5000,Sorties!$A$2:$A$5000,$A200,Sorties!$C$2:$C$5000,G$2,Sorties!$F$2:$F$5000,"&lt;&gt;Commande spéciale")</f>
        <v>0</v>
      </c>
      <c r="H200" s="15" t="n">
        <f aca="false">SUMIFS(Sorties!$E$2:$E$5000,Sorties!$A$2:$A$5000,$A200,Sorties!$C$2:$C$5000,H$2,Sorties!$F$2:$F$5000,"&lt;&gt;Commande spéciale")</f>
        <v>0</v>
      </c>
      <c r="I200" s="15" t="n">
        <f aca="false">SUMIFS(Sorties!$E$2:$E$5000,Sorties!$A$2:$A$5000,$A200,Sorties!$C$2:$C$5000,I$2,Sorties!$F$2:$F$5000,"&lt;&gt;Commande spéciale")</f>
        <v>0</v>
      </c>
      <c r="K200" s="15" t="n">
        <f aca="false">SUMIFS(Sorties!$E$2:$E$5000,Sorties!$A$2:$A$5000,$A200,Sorties!$C$2:$C$5000,K$2)</f>
        <v>9</v>
      </c>
      <c r="L200" s="15" t="n">
        <f aca="false">SUMIFS(Sorties!$E$2:$E$5000,Sorties!$A$2:$A$5000,$A200,Sorties!$C$2:$C$5000,L$2)</f>
        <v>6</v>
      </c>
      <c r="M200" s="15" t="n">
        <f aca="false">SUMIFS(Sorties!$E$2:$E$5000,Sorties!$A$2:$A$5000,$A200,Sorties!$C$2:$C$5000,M$2)</f>
        <v>4</v>
      </c>
      <c r="N200" s="15" t="n">
        <f aca="false">SUMIFS(Sorties!$E$2:$E$5000,Sorties!$A$2:$A$5000,$A200,Sorties!$C$2:$C$5000,N$2)</f>
        <v>2</v>
      </c>
      <c r="O200" s="15" t="n">
        <f aca="false">SUMIFS(Sorties!$E$2:$E$5000,Sorties!$A$2:$A$5000,$A200,Sorties!$C$2:$C$5000,O$2)</f>
        <v>4</v>
      </c>
      <c r="P200" s="15" t="n">
        <f aca="false">SUMIFS(Sorties!$E$2:$E$5000,Sorties!$A$2:$A$5000,$A200,Sorties!$C$2:$C$5000,P$2)</f>
        <v>0</v>
      </c>
      <c r="Q200" s="15" t="n">
        <f aca="false">SUMIFS(Sorties!$E$2:$E$5000,Sorties!$A$2:$A$5000,$A200,Sorties!$C$2:$C$5000,Q$2)</f>
        <v>0</v>
      </c>
      <c r="R200" s="15" t="n">
        <f aca="false">SUMIFS(Sorties!$E$2:$E$5000,Sorties!$A$2:$A$5000,$A200,Sorties!$C$2:$C$5000,R$2)</f>
        <v>0</v>
      </c>
    </row>
    <row r="201" customFormat="false" ht="15" hidden="false" customHeight="false" outlineLevel="0" collapsed="false">
      <c r="A201" s="12" t="n">
        <v>46227</v>
      </c>
      <c r="B201" s="15" t="n">
        <f aca="false">SUMIFS(Sorties!$E$2:$E$5000,Sorties!$A$2:$A$5000,$A201,Sorties!$C$2:$C$5000,B$2,Sorties!$F$2:$F$5000,"&lt;&gt;Commande spéciale")</f>
        <v>13</v>
      </c>
      <c r="C201" s="15" t="n">
        <f aca="false">SUMIFS(Sorties!$E$2:$E$5000,Sorties!$A$2:$A$5000,$A201,Sorties!$C$2:$C$5000,C$2,Sorties!$F$2:$F$5000,"&lt;&gt;Commande spéciale")</f>
        <v>7</v>
      </c>
      <c r="D201" s="15" t="n">
        <f aca="false">SUMIFS(Sorties!$E$2:$E$5000,Sorties!$A$2:$A$5000,$A201,Sorties!$C$2:$C$5000,D$2,Sorties!$F$2:$F$5000,"&lt;&gt;Commande spéciale")</f>
        <v>3</v>
      </c>
      <c r="E201" s="15" t="n">
        <f aca="false">SUMIFS(Sorties!$E$2:$E$5000,Sorties!$A$2:$A$5000,$A201,Sorties!$C$2:$C$5000,E$2,Sorties!$F$2:$F$5000,"&lt;&gt;Commande spéciale")</f>
        <v>2</v>
      </c>
      <c r="F201" s="15" t="n">
        <f aca="false">SUMIFS(Sorties!$E$2:$E$5000,Sorties!$A$2:$A$5000,$A201,Sorties!$C$2:$C$5000,F$2,Sorties!$F$2:$F$5000,"&lt;&gt;Commande spéciale")</f>
        <v>0</v>
      </c>
      <c r="G201" s="15" t="n">
        <f aca="false">SUMIFS(Sorties!$E$2:$E$5000,Sorties!$A$2:$A$5000,$A201,Sorties!$C$2:$C$5000,G$2,Sorties!$F$2:$F$5000,"&lt;&gt;Commande spéciale")</f>
        <v>0</v>
      </c>
      <c r="H201" s="15" t="n">
        <f aca="false">SUMIFS(Sorties!$E$2:$E$5000,Sorties!$A$2:$A$5000,$A201,Sorties!$C$2:$C$5000,H$2,Sorties!$F$2:$F$5000,"&lt;&gt;Commande spéciale")</f>
        <v>0</v>
      </c>
      <c r="I201" s="15" t="n">
        <f aca="false">SUMIFS(Sorties!$E$2:$E$5000,Sorties!$A$2:$A$5000,$A201,Sorties!$C$2:$C$5000,I$2,Sorties!$F$2:$F$5000,"&lt;&gt;Commande spéciale")</f>
        <v>0</v>
      </c>
      <c r="K201" s="15" t="n">
        <f aca="false">SUMIFS(Sorties!$E$2:$E$5000,Sorties!$A$2:$A$5000,$A201,Sorties!$C$2:$C$5000,K$2)</f>
        <v>13</v>
      </c>
      <c r="L201" s="15" t="n">
        <f aca="false">SUMIFS(Sorties!$E$2:$E$5000,Sorties!$A$2:$A$5000,$A201,Sorties!$C$2:$C$5000,L$2)</f>
        <v>7</v>
      </c>
      <c r="M201" s="15" t="n">
        <f aca="false">SUMIFS(Sorties!$E$2:$E$5000,Sorties!$A$2:$A$5000,$A201,Sorties!$C$2:$C$5000,M$2)</f>
        <v>3</v>
      </c>
      <c r="N201" s="15" t="n">
        <f aca="false">SUMIFS(Sorties!$E$2:$E$5000,Sorties!$A$2:$A$5000,$A201,Sorties!$C$2:$C$5000,N$2)</f>
        <v>2</v>
      </c>
      <c r="O201" s="15" t="n">
        <f aca="false">SUMIFS(Sorties!$E$2:$E$5000,Sorties!$A$2:$A$5000,$A201,Sorties!$C$2:$C$5000,O$2)</f>
        <v>0</v>
      </c>
      <c r="P201" s="15" t="n">
        <f aca="false">SUMIFS(Sorties!$E$2:$E$5000,Sorties!$A$2:$A$5000,$A201,Sorties!$C$2:$C$5000,P$2)</f>
        <v>0</v>
      </c>
      <c r="Q201" s="15" t="n">
        <f aca="false">SUMIFS(Sorties!$E$2:$E$5000,Sorties!$A$2:$A$5000,$A201,Sorties!$C$2:$C$5000,Q$2)</f>
        <v>0</v>
      </c>
      <c r="R201" s="15" t="n">
        <f aca="false">SUMIFS(Sorties!$E$2:$E$5000,Sorties!$A$2:$A$5000,$A201,Sorties!$C$2:$C$5000,R$2)</f>
        <v>0</v>
      </c>
    </row>
    <row r="202" customFormat="false" ht="15" hidden="false" customHeight="false" outlineLevel="0" collapsed="false">
      <c r="A202" s="12" t="n">
        <v>46230</v>
      </c>
      <c r="B202" s="15" t="n">
        <f aca="false">SUMIFS(Sorties!$E$2:$E$5000,Sorties!$A$2:$A$5000,$A202,Sorties!$C$2:$C$5000,B$2,Sorties!$F$2:$F$5000,"&lt;&gt;Commande spéciale")</f>
        <v>0</v>
      </c>
      <c r="C202" s="15" t="n">
        <f aca="false">SUMIFS(Sorties!$E$2:$E$5000,Sorties!$A$2:$A$5000,$A202,Sorties!$C$2:$C$5000,C$2,Sorties!$F$2:$F$5000,"&lt;&gt;Commande spéciale")</f>
        <v>2</v>
      </c>
      <c r="D202" s="15" t="n">
        <f aca="false">SUMIFS(Sorties!$E$2:$E$5000,Sorties!$A$2:$A$5000,$A202,Sorties!$C$2:$C$5000,D$2,Sorties!$F$2:$F$5000,"&lt;&gt;Commande spéciale")</f>
        <v>5</v>
      </c>
      <c r="E202" s="15" t="n">
        <f aca="false">SUMIFS(Sorties!$E$2:$E$5000,Sorties!$A$2:$A$5000,$A202,Sorties!$C$2:$C$5000,E$2,Sorties!$F$2:$F$5000,"&lt;&gt;Commande spéciale")</f>
        <v>4</v>
      </c>
      <c r="F202" s="15" t="n">
        <f aca="false">SUMIFS(Sorties!$E$2:$E$5000,Sorties!$A$2:$A$5000,$A202,Sorties!$C$2:$C$5000,F$2,Sorties!$F$2:$F$5000,"&lt;&gt;Commande spéciale")</f>
        <v>0</v>
      </c>
      <c r="G202" s="15" t="n">
        <f aca="false">SUMIFS(Sorties!$E$2:$E$5000,Sorties!$A$2:$A$5000,$A202,Sorties!$C$2:$C$5000,G$2,Sorties!$F$2:$F$5000,"&lt;&gt;Commande spéciale")</f>
        <v>1</v>
      </c>
      <c r="H202" s="15" t="n">
        <f aca="false">SUMIFS(Sorties!$E$2:$E$5000,Sorties!$A$2:$A$5000,$A202,Sorties!$C$2:$C$5000,H$2,Sorties!$F$2:$F$5000,"&lt;&gt;Commande spéciale")</f>
        <v>0</v>
      </c>
      <c r="I202" s="15" t="n">
        <f aca="false">SUMIFS(Sorties!$E$2:$E$5000,Sorties!$A$2:$A$5000,$A202,Sorties!$C$2:$C$5000,I$2,Sorties!$F$2:$F$5000,"&lt;&gt;Commande spéciale")</f>
        <v>0</v>
      </c>
      <c r="K202" s="15" t="n">
        <f aca="false">SUMIFS(Sorties!$E$2:$E$5000,Sorties!$A$2:$A$5000,$A202,Sorties!$C$2:$C$5000,K$2)</f>
        <v>0</v>
      </c>
      <c r="L202" s="15" t="n">
        <f aca="false">SUMIFS(Sorties!$E$2:$E$5000,Sorties!$A$2:$A$5000,$A202,Sorties!$C$2:$C$5000,L$2)</f>
        <v>2</v>
      </c>
      <c r="M202" s="15" t="n">
        <f aca="false">SUMIFS(Sorties!$E$2:$E$5000,Sorties!$A$2:$A$5000,$A202,Sorties!$C$2:$C$5000,M$2)</f>
        <v>5</v>
      </c>
      <c r="N202" s="15" t="n">
        <f aca="false">SUMIFS(Sorties!$E$2:$E$5000,Sorties!$A$2:$A$5000,$A202,Sorties!$C$2:$C$5000,N$2)</f>
        <v>4</v>
      </c>
      <c r="O202" s="15" t="n">
        <f aca="false">SUMIFS(Sorties!$E$2:$E$5000,Sorties!$A$2:$A$5000,$A202,Sorties!$C$2:$C$5000,O$2)</f>
        <v>0</v>
      </c>
      <c r="P202" s="15" t="n">
        <f aca="false">SUMIFS(Sorties!$E$2:$E$5000,Sorties!$A$2:$A$5000,$A202,Sorties!$C$2:$C$5000,P$2)</f>
        <v>1</v>
      </c>
      <c r="Q202" s="15" t="n">
        <f aca="false">SUMIFS(Sorties!$E$2:$E$5000,Sorties!$A$2:$A$5000,$A202,Sorties!$C$2:$C$5000,Q$2)</f>
        <v>0</v>
      </c>
      <c r="R202" s="15" t="n">
        <f aca="false">SUMIFS(Sorties!$E$2:$E$5000,Sorties!$A$2:$A$5000,$A202,Sorties!$C$2:$C$5000,R$2)</f>
        <v>0</v>
      </c>
    </row>
    <row r="203" customFormat="false" ht="15" hidden="false" customHeight="false" outlineLevel="0" collapsed="false">
      <c r="A203" s="12" t="n">
        <v>46231</v>
      </c>
      <c r="B203" s="15" t="n">
        <f aca="false">SUMIFS(Sorties!$E$2:$E$5000,Sorties!$A$2:$A$5000,$A203,Sorties!$C$2:$C$5000,B$2,Sorties!$F$2:$F$5000,"&lt;&gt;Commande spéciale")</f>
        <v>8</v>
      </c>
      <c r="C203" s="15" t="n">
        <f aca="false">SUMIFS(Sorties!$E$2:$E$5000,Sorties!$A$2:$A$5000,$A203,Sorties!$C$2:$C$5000,C$2,Sorties!$F$2:$F$5000,"&lt;&gt;Commande spéciale")</f>
        <v>6</v>
      </c>
      <c r="D203" s="15" t="n">
        <f aca="false">SUMIFS(Sorties!$E$2:$E$5000,Sorties!$A$2:$A$5000,$A203,Sorties!$C$2:$C$5000,D$2,Sorties!$F$2:$F$5000,"&lt;&gt;Commande spéciale")</f>
        <v>3</v>
      </c>
      <c r="E203" s="15" t="n">
        <f aca="false">SUMIFS(Sorties!$E$2:$E$5000,Sorties!$A$2:$A$5000,$A203,Sorties!$C$2:$C$5000,E$2,Sorties!$F$2:$F$5000,"&lt;&gt;Commande spéciale")</f>
        <v>4</v>
      </c>
      <c r="F203" s="15" t="n">
        <f aca="false">SUMIFS(Sorties!$E$2:$E$5000,Sorties!$A$2:$A$5000,$A203,Sorties!$C$2:$C$5000,F$2,Sorties!$F$2:$F$5000,"&lt;&gt;Commande spéciale")</f>
        <v>0</v>
      </c>
      <c r="G203" s="15" t="n">
        <f aca="false">SUMIFS(Sorties!$E$2:$E$5000,Sorties!$A$2:$A$5000,$A203,Sorties!$C$2:$C$5000,G$2,Sorties!$F$2:$F$5000,"&lt;&gt;Commande spéciale")</f>
        <v>0</v>
      </c>
      <c r="H203" s="15" t="n">
        <f aca="false">SUMIFS(Sorties!$E$2:$E$5000,Sorties!$A$2:$A$5000,$A203,Sorties!$C$2:$C$5000,H$2,Sorties!$F$2:$F$5000,"&lt;&gt;Commande spéciale")</f>
        <v>0</v>
      </c>
      <c r="I203" s="15" t="n">
        <f aca="false">SUMIFS(Sorties!$E$2:$E$5000,Sorties!$A$2:$A$5000,$A203,Sorties!$C$2:$C$5000,I$2,Sorties!$F$2:$F$5000,"&lt;&gt;Commande spéciale")</f>
        <v>0</v>
      </c>
      <c r="K203" s="15" t="n">
        <f aca="false">SUMIFS(Sorties!$E$2:$E$5000,Sorties!$A$2:$A$5000,$A203,Sorties!$C$2:$C$5000,K$2)</f>
        <v>8</v>
      </c>
      <c r="L203" s="15" t="n">
        <f aca="false">SUMIFS(Sorties!$E$2:$E$5000,Sorties!$A$2:$A$5000,$A203,Sorties!$C$2:$C$5000,L$2)</f>
        <v>6</v>
      </c>
      <c r="M203" s="15" t="n">
        <f aca="false">SUMIFS(Sorties!$E$2:$E$5000,Sorties!$A$2:$A$5000,$A203,Sorties!$C$2:$C$5000,M$2)</f>
        <v>3</v>
      </c>
      <c r="N203" s="15" t="n">
        <f aca="false">SUMIFS(Sorties!$E$2:$E$5000,Sorties!$A$2:$A$5000,$A203,Sorties!$C$2:$C$5000,N$2)</f>
        <v>4</v>
      </c>
      <c r="O203" s="15" t="n">
        <f aca="false">SUMIFS(Sorties!$E$2:$E$5000,Sorties!$A$2:$A$5000,$A203,Sorties!$C$2:$C$5000,O$2)</f>
        <v>0</v>
      </c>
      <c r="P203" s="15" t="n">
        <f aca="false">SUMIFS(Sorties!$E$2:$E$5000,Sorties!$A$2:$A$5000,$A203,Sorties!$C$2:$C$5000,P$2)</f>
        <v>0</v>
      </c>
      <c r="Q203" s="15" t="n">
        <f aca="false">SUMIFS(Sorties!$E$2:$E$5000,Sorties!$A$2:$A$5000,$A203,Sorties!$C$2:$C$5000,Q$2)</f>
        <v>0</v>
      </c>
      <c r="R203" s="15" t="n">
        <f aca="false">SUMIFS(Sorties!$E$2:$E$5000,Sorties!$A$2:$A$5000,$A203,Sorties!$C$2:$C$5000,R$2)</f>
        <v>0</v>
      </c>
    </row>
    <row r="204" customFormat="false" ht="15" hidden="false" customHeight="false" outlineLevel="0" collapsed="false">
      <c r="A204" s="12" t="n">
        <v>46232</v>
      </c>
      <c r="B204" s="15" t="n">
        <f aca="false">SUMIFS(Sorties!$E$2:$E$5000,Sorties!$A$2:$A$5000,$A204,Sorties!$C$2:$C$5000,B$2,Sorties!$F$2:$F$5000,"&lt;&gt;Commande spéciale")</f>
        <v>15</v>
      </c>
      <c r="C204" s="15" t="n">
        <f aca="false">SUMIFS(Sorties!$E$2:$E$5000,Sorties!$A$2:$A$5000,$A204,Sorties!$C$2:$C$5000,C$2,Sorties!$F$2:$F$5000,"&lt;&gt;Commande spéciale")</f>
        <v>5</v>
      </c>
      <c r="D204" s="15" t="n">
        <f aca="false">SUMIFS(Sorties!$E$2:$E$5000,Sorties!$A$2:$A$5000,$A204,Sorties!$C$2:$C$5000,D$2,Sorties!$F$2:$F$5000,"&lt;&gt;Commande spéciale")</f>
        <v>2</v>
      </c>
      <c r="E204" s="15" t="n">
        <f aca="false">SUMIFS(Sorties!$E$2:$E$5000,Sorties!$A$2:$A$5000,$A204,Sorties!$C$2:$C$5000,E$2,Sorties!$F$2:$F$5000,"&lt;&gt;Commande spéciale")</f>
        <v>0</v>
      </c>
      <c r="F204" s="15" t="n">
        <f aca="false">SUMIFS(Sorties!$E$2:$E$5000,Sorties!$A$2:$A$5000,$A204,Sorties!$C$2:$C$5000,F$2,Sorties!$F$2:$F$5000,"&lt;&gt;Commande spéciale")</f>
        <v>6</v>
      </c>
      <c r="G204" s="15" t="n">
        <f aca="false">SUMIFS(Sorties!$E$2:$E$5000,Sorties!$A$2:$A$5000,$A204,Sorties!$C$2:$C$5000,G$2,Sorties!$F$2:$F$5000,"&lt;&gt;Commande spéciale")</f>
        <v>0</v>
      </c>
      <c r="H204" s="15" t="n">
        <f aca="false">SUMIFS(Sorties!$E$2:$E$5000,Sorties!$A$2:$A$5000,$A204,Sorties!$C$2:$C$5000,H$2,Sorties!$F$2:$F$5000,"&lt;&gt;Commande spéciale")</f>
        <v>0</v>
      </c>
      <c r="I204" s="15" t="n">
        <f aca="false">SUMIFS(Sorties!$E$2:$E$5000,Sorties!$A$2:$A$5000,$A204,Sorties!$C$2:$C$5000,I$2,Sorties!$F$2:$F$5000,"&lt;&gt;Commande spéciale")</f>
        <v>0</v>
      </c>
      <c r="K204" s="15" t="n">
        <f aca="false">SUMIFS(Sorties!$E$2:$E$5000,Sorties!$A$2:$A$5000,$A204,Sorties!$C$2:$C$5000,K$2)</f>
        <v>15</v>
      </c>
      <c r="L204" s="15" t="n">
        <f aca="false">SUMIFS(Sorties!$E$2:$E$5000,Sorties!$A$2:$A$5000,$A204,Sorties!$C$2:$C$5000,L$2)</f>
        <v>5</v>
      </c>
      <c r="M204" s="15" t="n">
        <f aca="false">SUMIFS(Sorties!$E$2:$E$5000,Sorties!$A$2:$A$5000,$A204,Sorties!$C$2:$C$5000,M$2)</f>
        <v>2</v>
      </c>
      <c r="N204" s="15" t="n">
        <f aca="false">SUMIFS(Sorties!$E$2:$E$5000,Sorties!$A$2:$A$5000,$A204,Sorties!$C$2:$C$5000,N$2)</f>
        <v>0</v>
      </c>
      <c r="O204" s="15" t="n">
        <f aca="false">SUMIFS(Sorties!$E$2:$E$5000,Sorties!$A$2:$A$5000,$A204,Sorties!$C$2:$C$5000,O$2)</f>
        <v>6</v>
      </c>
      <c r="P204" s="15" t="n">
        <f aca="false">SUMIFS(Sorties!$E$2:$E$5000,Sorties!$A$2:$A$5000,$A204,Sorties!$C$2:$C$5000,P$2)</f>
        <v>0</v>
      </c>
      <c r="Q204" s="15" t="n">
        <f aca="false">SUMIFS(Sorties!$E$2:$E$5000,Sorties!$A$2:$A$5000,$A204,Sorties!$C$2:$C$5000,Q$2)</f>
        <v>0</v>
      </c>
      <c r="R204" s="15" t="n">
        <f aca="false">SUMIFS(Sorties!$E$2:$E$5000,Sorties!$A$2:$A$5000,$A204,Sorties!$C$2:$C$5000,R$2)</f>
        <v>0</v>
      </c>
    </row>
    <row r="205" customFormat="false" ht="15" hidden="false" customHeight="false" outlineLevel="0" collapsed="false">
      <c r="A205" s="12" t="n">
        <v>46233</v>
      </c>
      <c r="B205" s="15" t="n">
        <f aca="false">SUMIFS(Sorties!$E$2:$E$5000,Sorties!$A$2:$A$5000,$A205,Sorties!$C$2:$C$5000,B$2,Sorties!$F$2:$F$5000,"&lt;&gt;Commande spéciale")</f>
        <v>12</v>
      </c>
      <c r="C205" s="15" t="n">
        <f aca="false">SUMIFS(Sorties!$E$2:$E$5000,Sorties!$A$2:$A$5000,$A205,Sorties!$C$2:$C$5000,C$2,Sorties!$F$2:$F$5000,"&lt;&gt;Commande spéciale")</f>
        <v>9</v>
      </c>
      <c r="D205" s="15" t="n">
        <f aca="false">SUMIFS(Sorties!$E$2:$E$5000,Sorties!$A$2:$A$5000,$A205,Sorties!$C$2:$C$5000,D$2,Sorties!$F$2:$F$5000,"&lt;&gt;Commande spéciale")</f>
        <v>3</v>
      </c>
      <c r="E205" s="15" t="n">
        <f aca="false">SUMIFS(Sorties!$E$2:$E$5000,Sorties!$A$2:$A$5000,$A205,Sorties!$C$2:$C$5000,E$2,Sorties!$F$2:$F$5000,"&lt;&gt;Commande spéciale")</f>
        <v>0</v>
      </c>
      <c r="F205" s="15" t="n">
        <f aca="false">SUMIFS(Sorties!$E$2:$E$5000,Sorties!$A$2:$A$5000,$A205,Sorties!$C$2:$C$5000,F$2,Sorties!$F$2:$F$5000,"&lt;&gt;Commande spéciale")</f>
        <v>0</v>
      </c>
      <c r="G205" s="15" t="n">
        <f aca="false">SUMIFS(Sorties!$E$2:$E$5000,Sorties!$A$2:$A$5000,$A205,Sorties!$C$2:$C$5000,G$2,Sorties!$F$2:$F$5000,"&lt;&gt;Commande spéciale")</f>
        <v>0</v>
      </c>
      <c r="H205" s="15" t="n">
        <f aca="false">SUMIFS(Sorties!$E$2:$E$5000,Sorties!$A$2:$A$5000,$A205,Sorties!$C$2:$C$5000,H$2,Sorties!$F$2:$F$5000,"&lt;&gt;Commande spéciale")</f>
        <v>0</v>
      </c>
      <c r="I205" s="15" t="n">
        <f aca="false">SUMIFS(Sorties!$E$2:$E$5000,Sorties!$A$2:$A$5000,$A205,Sorties!$C$2:$C$5000,I$2,Sorties!$F$2:$F$5000,"&lt;&gt;Commande spéciale")</f>
        <v>0</v>
      </c>
      <c r="K205" s="15" t="n">
        <f aca="false">SUMIFS(Sorties!$E$2:$E$5000,Sorties!$A$2:$A$5000,$A205,Sorties!$C$2:$C$5000,K$2)</f>
        <v>12</v>
      </c>
      <c r="L205" s="15" t="n">
        <f aca="false">SUMIFS(Sorties!$E$2:$E$5000,Sorties!$A$2:$A$5000,$A205,Sorties!$C$2:$C$5000,L$2)</f>
        <v>9</v>
      </c>
      <c r="M205" s="15" t="n">
        <f aca="false">SUMIFS(Sorties!$E$2:$E$5000,Sorties!$A$2:$A$5000,$A205,Sorties!$C$2:$C$5000,M$2)</f>
        <v>3</v>
      </c>
      <c r="N205" s="15" t="n">
        <f aca="false">SUMIFS(Sorties!$E$2:$E$5000,Sorties!$A$2:$A$5000,$A205,Sorties!$C$2:$C$5000,N$2)</f>
        <v>0</v>
      </c>
      <c r="O205" s="15" t="n">
        <f aca="false">SUMIFS(Sorties!$E$2:$E$5000,Sorties!$A$2:$A$5000,$A205,Sorties!$C$2:$C$5000,O$2)</f>
        <v>0</v>
      </c>
      <c r="P205" s="15" t="n">
        <f aca="false">SUMIFS(Sorties!$E$2:$E$5000,Sorties!$A$2:$A$5000,$A205,Sorties!$C$2:$C$5000,P$2)</f>
        <v>0</v>
      </c>
      <c r="Q205" s="15" t="n">
        <f aca="false">SUMIFS(Sorties!$E$2:$E$5000,Sorties!$A$2:$A$5000,$A205,Sorties!$C$2:$C$5000,Q$2)</f>
        <v>0</v>
      </c>
      <c r="R205" s="15" t="n">
        <f aca="false">SUMIFS(Sorties!$E$2:$E$5000,Sorties!$A$2:$A$5000,$A205,Sorties!$C$2:$C$5000,R$2)</f>
        <v>0</v>
      </c>
    </row>
    <row r="206" customFormat="false" ht="15" hidden="false" customHeight="false" outlineLevel="0" collapsed="false">
      <c r="A206" s="12" t="n">
        <v>46234</v>
      </c>
      <c r="B206" s="15" t="n">
        <f aca="false">SUMIFS(Sorties!$E$2:$E$5000,Sorties!$A$2:$A$5000,$A206,Sorties!$C$2:$C$5000,B$2,Sorties!$F$2:$F$5000,"&lt;&gt;Commande spéciale")</f>
        <v>12</v>
      </c>
      <c r="C206" s="15" t="n">
        <f aca="false">SUMIFS(Sorties!$E$2:$E$5000,Sorties!$A$2:$A$5000,$A206,Sorties!$C$2:$C$5000,C$2,Sorties!$F$2:$F$5000,"&lt;&gt;Commande spéciale")</f>
        <v>7</v>
      </c>
      <c r="D206" s="15" t="n">
        <f aca="false">SUMIFS(Sorties!$E$2:$E$5000,Sorties!$A$2:$A$5000,$A206,Sorties!$C$2:$C$5000,D$2,Sorties!$F$2:$F$5000,"&lt;&gt;Commande spéciale")</f>
        <v>4</v>
      </c>
      <c r="E206" s="15" t="n">
        <f aca="false">SUMIFS(Sorties!$E$2:$E$5000,Sorties!$A$2:$A$5000,$A206,Sorties!$C$2:$C$5000,E$2,Sorties!$F$2:$F$5000,"&lt;&gt;Commande spéciale")</f>
        <v>0</v>
      </c>
      <c r="F206" s="15" t="n">
        <f aca="false">SUMIFS(Sorties!$E$2:$E$5000,Sorties!$A$2:$A$5000,$A206,Sorties!$C$2:$C$5000,F$2,Sorties!$F$2:$F$5000,"&lt;&gt;Commande spéciale")</f>
        <v>2</v>
      </c>
      <c r="G206" s="15" t="n">
        <f aca="false">SUMIFS(Sorties!$E$2:$E$5000,Sorties!$A$2:$A$5000,$A206,Sorties!$C$2:$C$5000,G$2,Sorties!$F$2:$F$5000,"&lt;&gt;Commande spéciale")</f>
        <v>3</v>
      </c>
      <c r="H206" s="15" t="n">
        <f aca="false">SUMIFS(Sorties!$E$2:$E$5000,Sorties!$A$2:$A$5000,$A206,Sorties!$C$2:$C$5000,H$2,Sorties!$F$2:$F$5000,"&lt;&gt;Commande spéciale")</f>
        <v>0</v>
      </c>
      <c r="I206" s="15" t="n">
        <f aca="false">SUMIFS(Sorties!$E$2:$E$5000,Sorties!$A$2:$A$5000,$A206,Sorties!$C$2:$C$5000,I$2,Sorties!$F$2:$F$5000,"&lt;&gt;Commande spéciale")</f>
        <v>0</v>
      </c>
      <c r="K206" s="15" t="n">
        <f aca="false">SUMIFS(Sorties!$E$2:$E$5000,Sorties!$A$2:$A$5000,$A206,Sorties!$C$2:$C$5000,K$2)</f>
        <v>12</v>
      </c>
      <c r="L206" s="15" t="n">
        <f aca="false">SUMIFS(Sorties!$E$2:$E$5000,Sorties!$A$2:$A$5000,$A206,Sorties!$C$2:$C$5000,L$2)</f>
        <v>7</v>
      </c>
      <c r="M206" s="15" t="n">
        <f aca="false">SUMIFS(Sorties!$E$2:$E$5000,Sorties!$A$2:$A$5000,$A206,Sorties!$C$2:$C$5000,M$2)</f>
        <v>4</v>
      </c>
      <c r="N206" s="15" t="n">
        <f aca="false">SUMIFS(Sorties!$E$2:$E$5000,Sorties!$A$2:$A$5000,$A206,Sorties!$C$2:$C$5000,N$2)</f>
        <v>0</v>
      </c>
      <c r="O206" s="15" t="n">
        <f aca="false">SUMIFS(Sorties!$E$2:$E$5000,Sorties!$A$2:$A$5000,$A206,Sorties!$C$2:$C$5000,O$2)</f>
        <v>2</v>
      </c>
      <c r="P206" s="15" t="n">
        <f aca="false">SUMIFS(Sorties!$E$2:$E$5000,Sorties!$A$2:$A$5000,$A206,Sorties!$C$2:$C$5000,P$2)</f>
        <v>3</v>
      </c>
      <c r="Q206" s="15" t="n">
        <f aca="false">SUMIFS(Sorties!$E$2:$E$5000,Sorties!$A$2:$A$5000,$A206,Sorties!$C$2:$C$5000,Q$2)</f>
        <v>0</v>
      </c>
      <c r="R206" s="15" t="n">
        <f aca="false">SUMIFS(Sorties!$E$2:$E$5000,Sorties!$A$2:$A$5000,$A206,Sorties!$C$2:$C$5000,R$2)</f>
        <v>0</v>
      </c>
    </row>
    <row r="207" customFormat="false" ht="15" hidden="false" customHeight="false" outlineLevel="0" collapsed="false">
      <c r="A207" s="12" t="n">
        <v>46258</v>
      </c>
      <c r="B207" s="15" t="n">
        <f aca="false">SUMIFS(Sorties!$E$2:$E$5000,Sorties!$A$2:$A$5000,$A207,Sorties!$C$2:$C$5000,B$2,Sorties!$F$2:$F$5000,"&lt;&gt;Commande spéciale")</f>
        <v>0</v>
      </c>
      <c r="C207" s="15" t="n">
        <f aca="false">SUMIFS(Sorties!$E$2:$E$5000,Sorties!$A$2:$A$5000,$A207,Sorties!$C$2:$C$5000,C$2,Sorties!$F$2:$F$5000,"&lt;&gt;Commande spéciale")</f>
        <v>9</v>
      </c>
      <c r="D207" s="15" t="n">
        <f aca="false">SUMIFS(Sorties!$E$2:$E$5000,Sorties!$A$2:$A$5000,$A207,Sorties!$C$2:$C$5000,D$2,Sorties!$F$2:$F$5000,"&lt;&gt;Commande spéciale")</f>
        <v>3</v>
      </c>
      <c r="E207" s="15" t="n">
        <f aca="false">SUMIFS(Sorties!$E$2:$E$5000,Sorties!$A$2:$A$5000,$A207,Sorties!$C$2:$C$5000,E$2,Sorties!$F$2:$F$5000,"&lt;&gt;Commande spéciale")</f>
        <v>0</v>
      </c>
      <c r="F207" s="15" t="n">
        <f aca="false">SUMIFS(Sorties!$E$2:$E$5000,Sorties!$A$2:$A$5000,$A207,Sorties!$C$2:$C$5000,F$2,Sorties!$F$2:$F$5000,"&lt;&gt;Commande spéciale")</f>
        <v>0</v>
      </c>
      <c r="G207" s="15" t="n">
        <f aca="false">SUMIFS(Sorties!$E$2:$E$5000,Sorties!$A$2:$A$5000,$A207,Sorties!$C$2:$C$5000,G$2,Sorties!$F$2:$F$5000,"&lt;&gt;Commande spéciale")</f>
        <v>1</v>
      </c>
      <c r="H207" s="15" t="n">
        <f aca="false">SUMIFS(Sorties!$E$2:$E$5000,Sorties!$A$2:$A$5000,$A207,Sorties!$C$2:$C$5000,H$2,Sorties!$F$2:$F$5000,"&lt;&gt;Commande spéciale")</f>
        <v>0</v>
      </c>
      <c r="I207" s="15" t="n">
        <f aca="false">SUMIFS(Sorties!$E$2:$E$5000,Sorties!$A$2:$A$5000,$A207,Sorties!$C$2:$C$5000,I$2,Sorties!$F$2:$F$5000,"&lt;&gt;Commande spéciale")</f>
        <v>0</v>
      </c>
      <c r="K207" s="15" t="n">
        <f aca="false">SUMIFS(Sorties!$E$2:$E$5000,Sorties!$A$2:$A$5000,$A207,Sorties!$C$2:$C$5000,K$2)</f>
        <v>0</v>
      </c>
      <c r="L207" s="15" t="n">
        <f aca="false">SUMIFS(Sorties!$E$2:$E$5000,Sorties!$A$2:$A$5000,$A207,Sorties!$C$2:$C$5000,L$2)</f>
        <v>9</v>
      </c>
      <c r="M207" s="15" t="n">
        <f aca="false">SUMIFS(Sorties!$E$2:$E$5000,Sorties!$A$2:$A$5000,$A207,Sorties!$C$2:$C$5000,M$2)</f>
        <v>3</v>
      </c>
      <c r="N207" s="15" t="n">
        <f aca="false">SUMIFS(Sorties!$E$2:$E$5000,Sorties!$A$2:$A$5000,$A207,Sorties!$C$2:$C$5000,N$2)</f>
        <v>0</v>
      </c>
      <c r="O207" s="15" t="n">
        <f aca="false">SUMIFS(Sorties!$E$2:$E$5000,Sorties!$A$2:$A$5000,$A207,Sorties!$C$2:$C$5000,O$2)</f>
        <v>0</v>
      </c>
      <c r="P207" s="15" t="n">
        <f aca="false">SUMIFS(Sorties!$E$2:$E$5000,Sorties!$A$2:$A$5000,$A207,Sorties!$C$2:$C$5000,P$2)</f>
        <v>1</v>
      </c>
      <c r="Q207" s="15" t="n">
        <f aca="false">SUMIFS(Sorties!$E$2:$E$5000,Sorties!$A$2:$A$5000,$A207,Sorties!$C$2:$C$5000,Q$2)</f>
        <v>0</v>
      </c>
      <c r="R207" s="15" t="n">
        <f aca="false">SUMIFS(Sorties!$E$2:$E$5000,Sorties!$A$2:$A$5000,$A207,Sorties!$C$2:$C$5000,R$2)</f>
        <v>0</v>
      </c>
    </row>
    <row r="208" customFormat="false" ht="15" hidden="false" customHeight="false" outlineLevel="0" collapsed="false">
      <c r="A208" s="12" t="n">
        <v>46259</v>
      </c>
      <c r="B208" s="15" t="n">
        <f aca="false">SUMIFS(Sorties!$E$2:$E$5000,Sorties!$A$2:$A$5000,$A208,Sorties!$C$2:$C$5000,B$2,Sorties!$F$2:$F$5000,"&lt;&gt;Commande spéciale")</f>
        <v>0</v>
      </c>
      <c r="C208" s="15" t="n">
        <f aca="false">SUMIFS(Sorties!$E$2:$E$5000,Sorties!$A$2:$A$5000,$A208,Sorties!$C$2:$C$5000,C$2,Sorties!$F$2:$F$5000,"&lt;&gt;Commande spéciale")</f>
        <v>5</v>
      </c>
      <c r="D208" s="15" t="n">
        <f aca="false">SUMIFS(Sorties!$E$2:$E$5000,Sorties!$A$2:$A$5000,$A208,Sorties!$C$2:$C$5000,D$2,Sorties!$F$2:$F$5000,"&lt;&gt;Commande spéciale")</f>
        <v>3</v>
      </c>
      <c r="E208" s="15" t="n">
        <f aca="false">SUMIFS(Sorties!$E$2:$E$5000,Sorties!$A$2:$A$5000,$A208,Sorties!$C$2:$C$5000,E$2,Sorties!$F$2:$F$5000,"&lt;&gt;Commande spéciale")</f>
        <v>0</v>
      </c>
      <c r="F208" s="15" t="n">
        <f aca="false">SUMIFS(Sorties!$E$2:$E$5000,Sorties!$A$2:$A$5000,$A208,Sorties!$C$2:$C$5000,F$2,Sorties!$F$2:$F$5000,"&lt;&gt;Commande spéciale")</f>
        <v>0</v>
      </c>
      <c r="G208" s="15" t="n">
        <f aca="false">SUMIFS(Sorties!$E$2:$E$5000,Sorties!$A$2:$A$5000,$A208,Sorties!$C$2:$C$5000,G$2,Sorties!$F$2:$F$5000,"&lt;&gt;Commande spéciale")</f>
        <v>3</v>
      </c>
      <c r="H208" s="15" t="n">
        <f aca="false">SUMIFS(Sorties!$E$2:$E$5000,Sorties!$A$2:$A$5000,$A208,Sorties!$C$2:$C$5000,H$2,Sorties!$F$2:$F$5000,"&lt;&gt;Commande spéciale")</f>
        <v>0</v>
      </c>
      <c r="I208" s="15" t="n">
        <f aca="false">SUMIFS(Sorties!$E$2:$E$5000,Sorties!$A$2:$A$5000,$A208,Sorties!$C$2:$C$5000,I$2,Sorties!$F$2:$F$5000,"&lt;&gt;Commande spéciale")</f>
        <v>0</v>
      </c>
      <c r="K208" s="15" t="n">
        <f aca="false">SUMIFS(Sorties!$E$2:$E$5000,Sorties!$A$2:$A$5000,$A208,Sorties!$C$2:$C$5000,K$2)</f>
        <v>0</v>
      </c>
      <c r="L208" s="15" t="n">
        <f aca="false">SUMIFS(Sorties!$E$2:$E$5000,Sorties!$A$2:$A$5000,$A208,Sorties!$C$2:$C$5000,L$2)</f>
        <v>5</v>
      </c>
      <c r="M208" s="15" t="n">
        <f aca="false">SUMIFS(Sorties!$E$2:$E$5000,Sorties!$A$2:$A$5000,$A208,Sorties!$C$2:$C$5000,M$2)</f>
        <v>3</v>
      </c>
      <c r="N208" s="15" t="n">
        <f aca="false">SUMIFS(Sorties!$E$2:$E$5000,Sorties!$A$2:$A$5000,$A208,Sorties!$C$2:$C$5000,N$2)</f>
        <v>0</v>
      </c>
      <c r="O208" s="15" t="n">
        <f aca="false">SUMIFS(Sorties!$E$2:$E$5000,Sorties!$A$2:$A$5000,$A208,Sorties!$C$2:$C$5000,O$2)</f>
        <v>0</v>
      </c>
      <c r="P208" s="15" t="n">
        <f aca="false">SUMIFS(Sorties!$E$2:$E$5000,Sorties!$A$2:$A$5000,$A208,Sorties!$C$2:$C$5000,P$2)</f>
        <v>3</v>
      </c>
      <c r="Q208" s="15" t="n">
        <f aca="false">SUMIFS(Sorties!$E$2:$E$5000,Sorties!$A$2:$A$5000,$A208,Sorties!$C$2:$C$5000,Q$2)</f>
        <v>0</v>
      </c>
      <c r="R208" s="15" t="n">
        <f aca="false">SUMIFS(Sorties!$E$2:$E$5000,Sorties!$A$2:$A$5000,$A208,Sorties!$C$2:$C$5000,R$2)</f>
        <v>0</v>
      </c>
    </row>
    <row r="209" customFormat="false" ht="15" hidden="false" customHeight="false" outlineLevel="0" collapsed="false">
      <c r="A209" s="12" t="n">
        <v>46260</v>
      </c>
      <c r="B209" s="15" t="n">
        <f aca="false">SUMIFS(Sorties!$E$2:$E$5000,Sorties!$A$2:$A$5000,$A209,Sorties!$C$2:$C$5000,B$2,Sorties!$F$2:$F$5000,"&lt;&gt;Commande spéciale")</f>
        <v>6</v>
      </c>
      <c r="C209" s="15" t="n">
        <f aca="false">SUMIFS(Sorties!$E$2:$E$5000,Sorties!$A$2:$A$5000,$A209,Sorties!$C$2:$C$5000,C$2,Sorties!$F$2:$F$5000,"&lt;&gt;Commande spéciale")</f>
        <v>3</v>
      </c>
      <c r="D209" s="15" t="n">
        <f aca="false">SUMIFS(Sorties!$E$2:$E$5000,Sorties!$A$2:$A$5000,$A209,Sorties!$C$2:$C$5000,D$2,Sorties!$F$2:$F$5000,"&lt;&gt;Commande spéciale")</f>
        <v>4</v>
      </c>
      <c r="E209" s="15" t="n">
        <f aca="false">SUMIFS(Sorties!$E$2:$E$5000,Sorties!$A$2:$A$5000,$A209,Sorties!$C$2:$C$5000,E$2,Sorties!$F$2:$F$5000,"&lt;&gt;Commande spéciale")</f>
        <v>4</v>
      </c>
      <c r="F209" s="15" t="n">
        <f aca="false">SUMIFS(Sorties!$E$2:$E$5000,Sorties!$A$2:$A$5000,$A209,Sorties!$C$2:$C$5000,F$2,Sorties!$F$2:$F$5000,"&lt;&gt;Commande spéciale")</f>
        <v>4</v>
      </c>
      <c r="G209" s="15" t="n">
        <f aca="false">SUMIFS(Sorties!$E$2:$E$5000,Sorties!$A$2:$A$5000,$A209,Sorties!$C$2:$C$5000,G$2,Sorties!$F$2:$F$5000,"&lt;&gt;Commande spéciale")</f>
        <v>0</v>
      </c>
      <c r="H209" s="15" t="n">
        <f aca="false">SUMIFS(Sorties!$E$2:$E$5000,Sorties!$A$2:$A$5000,$A209,Sorties!$C$2:$C$5000,H$2,Sorties!$F$2:$F$5000,"&lt;&gt;Commande spéciale")</f>
        <v>0</v>
      </c>
      <c r="I209" s="15" t="n">
        <f aca="false">SUMIFS(Sorties!$E$2:$E$5000,Sorties!$A$2:$A$5000,$A209,Sorties!$C$2:$C$5000,I$2,Sorties!$F$2:$F$5000,"&lt;&gt;Commande spéciale")</f>
        <v>0</v>
      </c>
      <c r="K209" s="15" t="n">
        <f aca="false">SUMIFS(Sorties!$E$2:$E$5000,Sorties!$A$2:$A$5000,$A209,Sorties!$C$2:$C$5000,K$2)</f>
        <v>6</v>
      </c>
      <c r="L209" s="15" t="n">
        <f aca="false">SUMIFS(Sorties!$E$2:$E$5000,Sorties!$A$2:$A$5000,$A209,Sorties!$C$2:$C$5000,L$2)</f>
        <v>3</v>
      </c>
      <c r="M209" s="15" t="n">
        <f aca="false">SUMIFS(Sorties!$E$2:$E$5000,Sorties!$A$2:$A$5000,$A209,Sorties!$C$2:$C$5000,M$2)</f>
        <v>4</v>
      </c>
      <c r="N209" s="15" t="n">
        <f aca="false">SUMIFS(Sorties!$E$2:$E$5000,Sorties!$A$2:$A$5000,$A209,Sorties!$C$2:$C$5000,N$2)</f>
        <v>4</v>
      </c>
      <c r="O209" s="15" t="n">
        <f aca="false">SUMIFS(Sorties!$E$2:$E$5000,Sorties!$A$2:$A$5000,$A209,Sorties!$C$2:$C$5000,O$2)</f>
        <v>4</v>
      </c>
      <c r="P209" s="15" t="n">
        <f aca="false">SUMIFS(Sorties!$E$2:$E$5000,Sorties!$A$2:$A$5000,$A209,Sorties!$C$2:$C$5000,P$2)</f>
        <v>0</v>
      </c>
      <c r="Q209" s="15" t="n">
        <f aca="false">SUMIFS(Sorties!$E$2:$E$5000,Sorties!$A$2:$A$5000,$A209,Sorties!$C$2:$C$5000,Q$2)</f>
        <v>0</v>
      </c>
      <c r="R209" s="15" t="n">
        <f aca="false">SUMIFS(Sorties!$E$2:$E$5000,Sorties!$A$2:$A$5000,$A209,Sorties!$C$2:$C$5000,R$2)</f>
        <v>0</v>
      </c>
    </row>
    <row r="210" customFormat="false" ht="15" hidden="false" customHeight="false" outlineLevel="0" collapsed="false">
      <c r="A210" s="12" t="n">
        <v>46261</v>
      </c>
      <c r="B210" s="15" t="n">
        <f aca="false">SUMIFS(Sorties!$E$2:$E$5000,Sorties!$A$2:$A$5000,$A210,Sorties!$C$2:$C$5000,B$2,Sorties!$F$2:$F$5000,"&lt;&gt;Commande spéciale")</f>
        <v>9</v>
      </c>
      <c r="C210" s="15" t="n">
        <f aca="false">SUMIFS(Sorties!$E$2:$E$5000,Sorties!$A$2:$A$5000,$A210,Sorties!$C$2:$C$5000,C$2,Sorties!$F$2:$F$5000,"&lt;&gt;Commande spéciale")</f>
        <v>5</v>
      </c>
      <c r="D210" s="15" t="n">
        <f aca="false">SUMIFS(Sorties!$E$2:$E$5000,Sorties!$A$2:$A$5000,$A210,Sorties!$C$2:$C$5000,D$2,Sorties!$F$2:$F$5000,"&lt;&gt;Commande spéciale")</f>
        <v>3</v>
      </c>
      <c r="E210" s="15" t="n">
        <f aca="false">SUMIFS(Sorties!$E$2:$E$5000,Sorties!$A$2:$A$5000,$A210,Sorties!$C$2:$C$5000,E$2,Sorties!$F$2:$F$5000,"&lt;&gt;Commande spéciale")</f>
        <v>0</v>
      </c>
      <c r="F210" s="15" t="n">
        <f aca="false">SUMIFS(Sorties!$E$2:$E$5000,Sorties!$A$2:$A$5000,$A210,Sorties!$C$2:$C$5000,F$2,Sorties!$F$2:$F$5000,"&lt;&gt;Commande spéciale")</f>
        <v>4</v>
      </c>
      <c r="G210" s="15" t="n">
        <f aca="false">SUMIFS(Sorties!$E$2:$E$5000,Sorties!$A$2:$A$5000,$A210,Sorties!$C$2:$C$5000,G$2,Sorties!$F$2:$F$5000,"&lt;&gt;Commande spéciale")</f>
        <v>0</v>
      </c>
      <c r="H210" s="15" t="n">
        <f aca="false">SUMIFS(Sorties!$E$2:$E$5000,Sorties!$A$2:$A$5000,$A210,Sorties!$C$2:$C$5000,H$2,Sorties!$F$2:$F$5000,"&lt;&gt;Commande spéciale")</f>
        <v>0</v>
      </c>
      <c r="I210" s="15" t="n">
        <f aca="false">SUMIFS(Sorties!$E$2:$E$5000,Sorties!$A$2:$A$5000,$A210,Sorties!$C$2:$C$5000,I$2,Sorties!$F$2:$F$5000,"&lt;&gt;Commande spéciale")</f>
        <v>0</v>
      </c>
      <c r="K210" s="15" t="n">
        <f aca="false">SUMIFS(Sorties!$E$2:$E$5000,Sorties!$A$2:$A$5000,$A210,Sorties!$C$2:$C$5000,K$2)</f>
        <v>9</v>
      </c>
      <c r="L210" s="15" t="n">
        <f aca="false">SUMIFS(Sorties!$E$2:$E$5000,Sorties!$A$2:$A$5000,$A210,Sorties!$C$2:$C$5000,L$2)</f>
        <v>5</v>
      </c>
      <c r="M210" s="15" t="n">
        <f aca="false">SUMIFS(Sorties!$E$2:$E$5000,Sorties!$A$2:$A$5000,$A210,Sorties!$C$2:$C$5000,M$2)</f>
        <v>3</v>
      </c>
      <c r="N210" s="15" t="n">
        <f aca="false">SUMIFS(Sorties!$E$2:$E$5000,Sorties!$A$2:$A$5000,$A210,Sorties!$C$2:$C$5000,N$2)</f>
        <v>0</v>
      </c>
      <c r="O210" s="15" t="n">
        <f aca="false">SUMIFS(Sorties!$E$2:$E$5000,Sorties!$A$2:$A$5000,$A210,Sorties!$C$2:$C$5000,O$2)</f>
        <v>4</v>
      </c>
      <c r="P210" s="15" t="n">
        <f aca="false">SUMIFS(Sorties!$E$2:$E$5000,Sorties!$A$2:$A$5000,$A210,Sorties!$C$2:$C$5000,P$2)</f>
        <v>0</v>
      </c>
      <c r="Q210" s="15" t="n">
        <f aca="false">SUMIFS(Sorties!$E$2:$E$5000,Sorties!$A$2:$A$5000,$A210,Sorties!$C$2:$C$5000,Q$2)</f>
        <v>0</v>
      </c>
      <c r="R210" s="15" t="n">
        <f aca="false">SUMIFS(Sorties!$E$2:$E$5000,Sorties!$A$2:$A$5000,$A210,Sorties!$C$2:$C$5000,R$2)</f>
        <v>0</v>
      </c>
    </row>
    <row r="211" customFormat="false" ht="15" hidden="false" customHeight="false" outlineLevel="0" collapsed="false">
      <c r="A211" s="12" t="n">
        <v>46262</v>
      </c>
      <c r="B211" s="15" t="n">
        <f aca="false">SUMIFS(Sorties!$E$2:$E$5000,Sorties!$A$2:$A$5000,$A211,Sorties!$C$2:$C$5000,B$2,Sorties!$F$2:$F$5000,"&lt;&gt;Commande spéciale")</f>
        <v>0</v>
      </c>
      <c r="C211" s="15" t="n">
        <f aca="false">SUMIFS(Sorties!$E$2:$E$5000,Sorties!$A$2:$A$5000,$A211,Sorties!$C$2:$C$5000,C$2,Sorties!$F$2:$F$5000,"&lt;&gt;Commande spéciale")</f>
        <v>8</v>
      </c>
      <c r="D211" s="15" t="n">
        <f aca="false">SUMIFS(Sorties!$E$2:$E$5000,Sorties!$A$2:$A$5000,$A211,Sorties!$C$2:$C$5000,D$2,Sorties!$F$2:$F$5000,"&lt;&gt;Commande spéciale")</f>
        <v>6</v>
      </c>
      <c r="E211" s="15" t="n">
        <f aca="false">SUMIFS(Sorties!$E$2:$E$5000,Sorties!$A$2:$A$5000,$A211,Sorties!$C$2:$C$5000,E$2,Sorties!$F$2:$F$5000,"&lt;&gt;Commande spéciale")</f>
        <v>4</v>
      </c>
      <c r="F211" s="15" t="n">
        <f aca="false">SUMIFS(Sorties!$E$2:$E$5000,Sorties!$A$2:$A$5000,$A211,Sorties!$C$2:$C$5000,F$2,Sorties!$F$2:$F$5000,"&lt;&gt;Commande spéciale")</f>
        <v>0</v>
      </c>
      <c r="G211" s="15" t="n">
        <f aca="false">SUMIFS(Sorties!$E$2:$E$5000,Sorties!$A$2:$A$5000,$A211,Sorties!$C$2:$C$5000,G$2,Sorties!$F$2:$F$5000,"&lt;&gt;Commande spéciale")</f>
        <v>0</v>
      </c>
      <c r="H211" s="15" t="n">
        <f aca="false">SUMIFS(Sorties!$E$2:$E$5000,Sorties!$A$2:$A$5000,$A211,Sorties!$C$2:$C$5000,H$2,Sorties!$F$2:$F$5000,"&lt;&gt;Commande spéciale")</f>
        <v>0</v>
      </c>
      <c r="I211" s="15" t="n">
        <f aca="false">SUMIFS(Sorties!$E$2:$E$5000,Sorties!$A$2:$A$5000,$A211,Sorties!$C$2:$C$5000,I$2,Sorties!$F$2:$F$5000,"&lt;&gt;Commande spéciale")</f>
        <v>0</v>
      </c>
      <c r="K211" s="15" t="n">
        <f aca="false">SUMIFS(Sorties!$E$2:$E$5000,Sorties!$A$2:$A$5000,$A211,Sorties!$C$2:$C$5000,K$2)</f>
        <v>0</v>
      </c>
      <c r="L211" s="15" t="n">
        <f aca="false">SUMIFS(Sorties!$E$2:$E$5000,Sorties!$A$2:$A$5000,$A211,Sorties!$C$2:$C$5000,L$2)</f>
        <v>8</v>
      </c>
      <c r="M211" s="15" t="n">
        <f aca="false">SUMIFS(Sorties!$E$2:$E$5000,Sorties!$A$2:$A$5000,$A211,Sorties!$C$2:$C$5000,M$2)</f>
        <v>6</v>
      </c>
      <c r="N211" s="15" t="n">
        <f aca="false">SUMIFS(Sorties!$E$2:$E$5000,Sorties!$A$2:$A$5000,$A211,Sorties!$C$2:$C$5000,N$2)</f>
        <v>4</v>
      </c>
      <c r="O211" s="15" t="n">
        <f aca="false">SUMIFS(Sorties!$E$2:$E$5000,Sorties!$A$2:$A$5000,$A211,Sorties!$C$2:$C$5000,O$2)</f>
        <v>0</v>
      </c>
      <c r="P211" s="15" t="n">
        <f aca="false">SUMIFS(Sorties!$E$2:$E$5000,Sorties!$A$2:$A$5000,$A211,Sorties!$C$2:$C$5000,P$2)</f>
        <v>0</v>
      </c>
      <c r="Q211" s="15" t="n">
        <f aca="false">SUMIFS(Sorties!$E$2:$E$5000,Sorties!$A$2:$A$5000,$A211,Sorties!$C$2:$C$5000,Q$2)</f>
        <v>0</v>
      </c>
      <c r="R211" s="15" t="n">
        <f aca="false">SUMIFS(Sorties!$E$2:$E$5000,Sorties!$A$2:$A$5000,$A211,Sorties!$C$2:$C$5000,R$2)</f>
        <v>0</v>
      </c>
    </row>
    <row r="212" customFormat="false" ht="15" hidden="false" customHeight="false" outlineLevel="0" collapsed="false">
      <c r="A212" s="12" t="n">
        <v>46265</v>
      </c>
      <c r="B212" s="15" t="n">
        <f aca="false">SUMIFS(Sorties!$E$2:$E$5000,Sorties!$A$2:$A$5000,$A212,Sorties!$C$2:$C$5000,B$2,Sorties!$F$2:$F$5000,"&lt;&gt;Commande spéciale")</f>
        <v>13</v>
      </c>
      <c r="C212" s="15" t="n">
        <f aca="false">SUMIFS(Sorties!$E$2:$E$5000,Sorties!$A$2:$A$5000,$A212,Sorties!$C$2:$C$5000,C$2,Sorties!$F$2:$F$5000,"&lt;&gt;Commande spéciale")</f>
        <v>9</v>
      </c>
      <c r="D212" s="15" t="n">
        <f aca="false">SUMIFS(Sorties!$E$2:$E$5000,Sorties!$A$2:$A$5000,$A212,Sorties!$C$2:$C$5000,D$2,Sorties!$F$2:$F$5000,"&lt;&gt;Commande spéciale")</f>
        <v>2</v>
      </c>
      <c r="E212" s="15" t="n">
        <f aca="false">SUMIFS(Sorties!$E$2:$E$5000,Sorties!$A$2:$A$5000,$A212,Sorties!$C$2:$C$5000,E$2,Sorties!$F$2:$F$5000,"&lt;&gt;Commande spéciale")</f>
        <v>0</v>
      </c>
      <c r="F212" s="15" t="n">
        <f aca="false">SUMIFS(Sorties!$E$2:$E$5000,Sorties!$A$2:$A$5000,$A212,Sorties!$C$2:$C$5000,F$2,Sorties!$F$2:$F$5000,"&lt;&gt;Commande spéciale")</f>
        <v>4</v>
      </c>
      <c r="G212" s="15" t="n">
        <f aca="false">SUMIFS(Sorties!$E$2:$E$5000,Sorties!$A$2:$A$5000,$A212,Sorties!$C$2:$C$5000,G$2,Sorties!$F$2:$F$5000,"&lt;&gt;Commande spéciale")</f>
        <v>0</v>
      </c>
      <c r="H212" s="15" t="n">
        <f aca="false">SUMIFS(Sorties!$E$2:$E$5000,Sorties!$A$2:$A$5000,$A212,Sorties!$C$2:$C$5000,H$2,Sorties!$F$2:$F$5000,"&lt;&gt;Commande spéciale")</f>
        <v>0</v>
      </c>
      <c r="I212" s="15" t="n">
        <f aca="false">SUMIFS(Sorties!$E$2:$E$5000,Sorties!$A$2:$A$5000,$A212,Sorties!$C$2:$C$5000,I$2,Sorties!$F$2:$F$5000,"&lt;&gt;Commande spéciale")</f>
        <v>1</v>
      </c>
      <c r="K212" s="15" t="n">
        <f aca="false">SUMIFS(Sorties!$E$2:$E$5000,Sorties!$A$2:$A$5000,$A212,Sorties!$C$2:$C$5000,K$2)</f>
        <v>13</v>
      </c>
      <c r="L212" s="15" t="n">
        <f aca="false">SUMIFS(Sorties!$E$2:$E$5000,Sorties!$A$2:$A$5000,$A212,Sorties!$C$2:$C$5000,L$2)</f>
        <v>9</v>
      </c>
      <c r="M212" s="15" t="n">
        <f aca="false">SUMIFS(Sorties!$E$2:$E$5000,Sorties!$A$2:$A$5000,$A212,Sorties!$C$2:$C$5000,M$2)</f>
        <v>2</v>
      </c>
      <c r="N212" s="15" t="n">
        <f aca="false">SUMIFS(Sorties!$E$2:$E$5000,Sorties!$A$2:$A$5000,$A212,Sorties!$C$2:$C$5000,N$2)</f>
        <v>0</v>
      </c>
      <c r="O212" s="15" t="n">
        <f aca="false">SUMIFS(Sorties!$E$2:$E$5000,Sorties!$A$2:$A$5000,$A212,Sorties!$C$2:$C$5000,O$2)</f>
        <v>4</v>
      </c>
      <c r="P212" s="15" t="n">
        <f aca="false">SUMIFS(Sorties!$E$2:$E$5000,Sorties!$A$2:$A$5000,$A212,Sorties!$C$2:$C$5000,P$2)</f>
        <v>0</v>
      </c>
      <c r="Q212" s="15" t="n">
        <f aca="false">SUMIFS(Sorties!$E$2:$E$5000,Sorties!$A$2:$A$5000,$A212,Sorties!$C$2:$C$5000,Q$2)</f>
        <v>0</v>
      </c>
      <c r="R212" s="15" t="n">
        <f aca="false">SUMIFS(Sorties!$E$2:$E$5000,Sorties!$A$2:$A$5000,$A212,Sorties!$C$2:$C$5000,R$2)</f>
        <v>1</v>
      </c>
    </row>
    <row r="213" customFormat="false" ht="15" hidden="false" customHeight="false" outlineLevel="0" collapsed="false">
      <c r="A213" s="12" t="n">
        <v>46266</v>
      </c>
      <c r="B213" s="15" t="n">
        <f aca="false">SUMIFS(Sorties!$E$2:$E$5000,Sorties!$A$2:$A$5000,$A213,Sorties!$C$2:$C$5000,B$2,Sorties!$F$2:$F$5000,"&lt;&gt;Commande spéciale")</f>
        <v>12</v>
      </c>
      <c r="C213" s="15" t="n">
        <f aca="false">SUMIFS(Sorties!$E$2:$E$5000,Sorties!$A$2:$A$5000,$A213,Sorties!$C$2:$C$5000,C$2,Sorties!$F$2:$F$5000,"&lt;&gt;Commande spéciale")</f>
        <v>5</v>
      </c>
      <c r="D213" s="15" t="n">
        <f aca="false">SUMIFS(Sorties!$E$2:$E$5000,Sorties!$A$2:$A$5000,$A213,Sorties!$C$2:$C$5000,D$2,Sorties!$F$2:$F$5000,"&lt;&gt;Commande spéciale")</f>
        <v>3</v>
      </c>
      <c r="E213" s="15" t="n">
        <f aca="false">SUMIFS(Sorties!$E$2:$E$5000,Sorties!$A$2:$A$5000,$A213,Sorties!$C$2:$C$5000,E$2,Sorties!$F$2:$F$5000,"&lt;&gt;Commande spéciale")</f>
        <v>0</v>
      </c>
      <c r="F213" s="15" t="n">
        <f aca="false">SUMIFS(Sorties!$E$2:$E$5000,Sorties!$A$2:$A$5000,$A213,Sorties!$C$2:$C$5000,F$2,Sorties!$F$2:$F$5000,"&lt;&gt;Commande spéciale")</f>
        <v>0</v>
      </c>
      <c r="G213" s="15" t="n">
        <f aca="false">SUMIFS(Sorties!$E$2:$E$5000,Sorties!$A$2:$A$5000,$A213,Sorties!$C$2:$C$5000,G$2,Sorties!$F$2:$F$5000,"&lt;&gt;Commande spéciale")</f>
        <v>0</v>
      </c>
      <c r="H213" s="15" t="n">
        <f aca="false">SUMIFS(Sorties!$E$2:$E$5000,Sorties!$A$2:$A$5000,$A213,Sorties!$C$2:$C$5000,H$2,Sorties!$F$2:$F$5000,"&lt;&gt;Commande spéciale")</f>
        <v>0</v>
      </c>
      <c r="I213" s="15" t="n">
        <f aca="false">SUMIFS(Sorties!$E$2:$E$5000,Sorties!$A$2:$A$5000,$A213,Sorties!$C$2:$C$5000,I$2,Sorties!$F$2:$F$5000,"&lt;&gt;Commande spéciale")</f>
        <v>0</v>
      </c>
      <c r="K213" s="15" t="n">
        <f aca="false">SUMIFS(Sorties!$E$2:$E$5000,Sorties!$A$2:$A$5000,$A213,Sorties!$C$2:$C$5000,K$2)</f>
        <v>12</v>
      </c>
      <c r="L213" s="15" t="n">
        <f aca="false">SUMIFS(Sorties!$E$2:$E$5000,Sorties!$A$2:$A$5000,$A213,Sorties!$C$2:$C$5000,L$2)</f>
        <v>5</v>
      </c>
      <c r="M213" s="15" t="n">
        <f aca="false">SUMIFS(Sorties!$E$2:$E$5000,Sorties!$A$2:$A$5000,$A213,Sorties!$C$2:$C$5000,M$2)</f>
        <v>3</v>
      </c>
      <c r="N213" s="15" t="n">
        <f aca="false">SUMIFS(Sorties!$E$2:$E$5000,Sorties!$A$2:$A$5000,$A213,Sorties!$C$2:$C$5000,N$2)</f>
        <v>0</v>
      </c>
      <c r="O213" s="15" t="n">
        <f aca="false">SUMIFS(Sorties!$E$2:$E$5000,Sorties!$A$2:$A$5000,$A213,Sorties!$C$2:$C$5000,O$2)</f>
        <v>0</v>
      </c>
      <c r="P213" s="15" t="n">
        <f aca="false">SUMIFS(Sorties!$E$2:$E$5000,Sorties!$A$2:$A$5000,$A213,Sorties!$C$2:$C$5000,P$2)</f>
        <v>0</v>
      </c>
      <c r="Q213" s="15" t="n">
        <f aca="false">SUMIFS(Sorties!$E$2:$E$5000,Sorties!$A$2:$A$5000,$A213,Sorties!$C$2:$C$5000,Q$2)</f>
        <v>0</v>
      </c>
      <c r="R213" s="15" t="n">
        <f aca="false">SUMIFS(Sorties!$E$2:$E$5000,Sorties!$A$2:$A$5000,$A213,Sorties!$C$2:$C$5000,R$2)</f>
        <v>0</v>
      </c>
    </row>
    <row r="214" customFormat="false" ht="15" hidden="false" customHeight="false" outlineLevel="0" collapsed="false">
      <c r="A214" s="12" t="n">
        <v>46267</v>
      </c>
      <c r="B214" s="15" t="n">
        <f aca="false">SUMIFS(Sorties!$E$2:$E$5000,Sorties!$A$2:$A$5000,$A214,Sorties!$C$2:$C$5000,B$2,Sorties!$F$2:$F$5000,"&lt;&gt;Commande spéciale")</f>
        <v>6</v>
      </c>
      <c r="C214" s="15" t="n">
        <f aca="false">SUMIFS(Sorties!$E$2:$E$5000,Sorties!$A$2:$A$5000,$A214,Sorties!$C$2:$C$5000,C$2,Sorties!$F$2:$F$5000,"&lt;&gt;Commande spéciale")</f>
        <v>8</v>
      </c>
      <c r="D214" s="15" t="n">
        <f aca="false">SUMIFS(Sorties!$E$2:$E$5000,Sorties!$A$2:$A$5000,$A214,Sorties!$C$2:$C$5000,D$2,Sorties!$F$2:$F$5000,"&lt;&gt;Commande spéciale")</f>
        <v>4</v>
      </c>
      <c r="E214" s="15" t="n">
        <f aca="false">SUMIFS(Sorties!$E$2:$E$5000,Sorties!$A$2:$A$5000,$A214,Sorties!$C$2:$C$5000,E$2,Sorties!$F$2:$F$5000,"&lt;&gt;Commande spéciale")</f>
        <v>0</v>
      </c>
      <c r="F214" s="15" t="n">
        <f aca="false">SUMIFS(Sorties!$E$2:$E$5000,Sorties!$A$2:$A$5000,$A214,Sorties!$C$2:$C$5000,F$2,Sorties!$F$2:$F$5000,"&lt;&gt;Commande spéciale")</f>
        <v>0</v>
      </c>
      <c r="G214" s="15" t="n">
        <f aca="false">SUMIFS(Sorties!$E$2:$E$5000,Sorties!$A$2:$A$5000,$A214,Sorties!$C$2:$C$5000,G$2,Sorties!$F$2:$F$5000,"&lt;&gt;Commande spéciale")</f>
        <v>0</v>
      </c>
      <c r="H214" s="15" t="n">
        <f aca="false">SUMIFS(Sorties!$E$2:$E$5000,Sorties!$A$2:$A$5000,$A214,Sorties!$C$2:$C$5000,H$2,Sorties!$F$2:$F$5000,"&lt;&gt;Commande spéciale")</f>
        <v>0</v>
      </c>
      <c r="I214" s="15" t="n">
        <f aca="false">SUMIFS(Sorties!$E$2:$E$5000,Sorties!$A$2:$A$5000,$A214,Sorties!$C$2:$C$5000,I$2,Sorties!$F$2:$F$5000,"&lt;&gt;Commande spéciale")</f>
        <v>0</v>
      </c>
      <c r="K214" s="15" t="n">
        <f aca="false">SUMIFS(Sorties!$E$2:$E$5000,Sorties!$A$2:$A$5000,$A214,Sorties!$C$2:$C$5000,K$2)</f>
        <v>6</v>
      </c>
      <c r="L214" s="15" t="n">
        <f aca="false">SUMIFS(Sorties!$E$2:$E$5000,Sorties!$A$2:$A$5000,$A214,Sorties!$C$2:$C$5000,L$2)</f>
        <v>8</v>
      </c>
      <c r="M214" s="15" t="n">
        <f aca="false">SUMIFS(Sorties!$E$2:$E$5000,Sorties!$A$2:$A$5000,$A214,Sorties!$C$2:$C$5000,M$2)</f>
        <v>4</v>
      </c>
      <c r="N214" s="15" t="n">
        <f aca="false">SUMIFS(Sorties!$E$2:$E$5000,Sorties!$A$2:$A$5000,$A214,Sorties!$C$2:$C$5000,N$2)</f>
        <v>0</v>
      </c>
      <c r="O214" s="15" t="n">
        <f aca="false">SUMIFS(Sorties!$E$2:$E$5000,Sorties!$A$2:$A$5000,$A214,Sorties!$C$2:$C$5000,O$2)</f>
        <v>0</v>
      </c>
      <c r="P214" s="15" t="n">
        <f aca="false">SUMIFS(Sorties!$E$2:$E$5000,Sorties!$A$2:$A$5000,$A214,Sorties!$C$2:$C$5000,P$2)</f>
        <v>0</v>
      </c>
      <c r="Q214" s="15" t="n">
        <f aca="false">SUMIFS(Sorties!$E$2:$E$5000,Sorties!$A$2:$A$5000,$A214,Sorties!$C$2:$C$5000,Q$2)</f>
        <v>0</v>
      </c>
      <c r="R214" s="15" t="n">
        <f aca="false">SUMIFS(Sorties!$E$2:$E$5000,Sorties!$A$2:$A$5000,$A214,Sorties!$C$2:$C$5000,R$2)</f>
        <v>0</v>
      </c>
    </row>
    <row r="215" customFormat="false" ht="15" hidden="false" customHeight="false" outlineLevel="0" collapsed="false">
      <c r="A215" s="12" t="n">
        <v>46268</v>
      </c>
      <c r="B215" s="15" t="n">
        <f aca="false">SUMIFS(Sorties!$E$2:$E$5000,Sorties!$A$2:$A$5000,$A215,Sorties!$C$2:$C$5000,B$2,Sorties!$F$2:$F$5000,"&lt;&gt;Commande spéciale")</f>
        <v>11</v>
      </c>
      <c r="C215" s="15" t="n">
        <f aca="false">SUMIFS(Sorties!$E$2:$E$5000,Sorties!$A$2:$A$5000,$A215,Sorties!$C$2:$C$5000,C$2,Sorties!$F$2:$F$5000,"&lt;&gt;Commande spéciale")</f>
        <v>8</v>
      </c>
      <c r="D215" s="15" t="n">
        <f aca="false">SUMIFS(Sorties!$E$2:$E$5000,Sorties!$A$2:$A$5000,$A215,Sorties!$C$2:$C$5000,D$2,Sorties!$F$2:$F$5000,"&lt;&gt;Commande spéciale")</f>
        <v>4</v>
      </c>
      <c r="E215" s="15" t="n">
        <f aca="false">SUMIFS(Sorties!$E$2:$E$5000,Sorties!$A$2:$A$5000,$A215,Sorties!$C$2:$C$5000,E$2,Sorties!$F$2:$F$5000,"&lt;&gt;Commande spéciale")</f>
        <v>3</v>
      </c>
      <c r="F215" s="15" t="n">
        <f aca="false">SUMIFS(Sorties!$E$2:$E$5000,Sorties!$A$2:$A$5000,$A215,Sorties!$C$2:$C$5000,F$2,Sorties!$F$2:$F$5000,"&lt;&gt;Commande spéciale")</f>
        <v>0</v>
      </c>
      <c r="G215" s="15" t="n">
        <f aca="false">SUMIFS(Sorties!$E$2:$E$5000,Sorties!$A$2:$A$5000,$A215,Sorties!$C$2:$C$5000,G$2,Sorties!$F$2:$F$5000,"&lt;&gt;Commande spéciale")</f>
        <v>1</v>
      </c>
      <c r="H215" s="15" t="n">
        <f aca="false">SUMIFS(Sorties!$E$2:$E$5000,Sorties!$A$2:$A$5000,$A215,Sorties!$C$2:$C$5000,H$2,Sorties!$F$2:$F$5000,"&lt;&gt;Commande spéciale")</f>
        <v>0</v>
      </c>
      <c r="I215" s="15" t="n">
        <f aca="false">SUMIFS(Sorties!$E$2:$E$5000,Sorties!$A$2:$A$5000,$A215,Sorties!$C$2:$C$5000,I$2,Sorties!$F$2:$F$5000,"&lt;&gt;Commande spéciale")</f>
        <v>0</v>
      </c>
      <c r="K215" s="15" t="n">
        <f aca="false">SUMIFS(Sorties!$E$2:$E$5000,Sorties!$A$2:$A$5000,$A215,Sorties!$C$2:$C$5000,K$2)</f>
        <v>11</v>
      </c>
      <c r="L215" s="15" t="n">
        <f aca="false">SUMIFS(Sorties!$E$2:$E$5000,Sorties!$A$2:$A$5000,$A215,Sorties!$C$2:$C$5000,L$2)</f>
        <v>8</v>
      </c>
      <c r="M215" s="15" t="n">
        <f aca="false">SUMIFS(Sorties!$E$2:$E$5000,Sorties!$A$2:$A$5000,$A215,Sorties!$C$2:$C$5000,M$2)</f>
        <v>4</v>
      </c>
      <c r="N215" s="15" t="n">
        <f aca="false">SUMIFS(Sorties!$E$2:$E$5000,Sorties!$A$2:$A$5000,$A215,Sorties!$C$2:$C$5000,N$2)</f>
        <v>3</v>
      </c>
      <c r="O215" s="15" t="n">
        <f aca="false">SUMIFS(Sorties!$E$2:$E$5000,Sorties!$A$2:$A$5000,$A215,Sorties!$C$2:$C$5000,O$2)</f>
        <v>0</v>
      </c>
      <c r="P215" s="15" t="n">
        <f aca="false">SUMIFS(Sorties!$E$2:$E$5000,Sorties!$A$2:$A$5000,$A215,Sorties!$C$2:$C$5000,P$2)</f>
        <v>1</v>
      </c>
      <c r="Q215" s="15" t="n">
        <f aca="false">SUMIFS(Sorties!$E$2:$E$5000,Sorties!$A$2:$A$5000,$A215,Sorties!$C$2:$C$5000,Q$2)</f>
        <v>0</v>
      </c>
      <c r="R215" s="15" t="n">
        <f aca="false">SUMIFS(Sorties!$E$2:$E$5000,Sorties!$A$2:$A$5000,$A215,Sorties!$C$2:$C$5000,R$2)</f>
        <v>0</v>
      </c>
    </row>
    <row r="216" customFormat="false" ht="15" hidden="false" customHeight="false" outlineLevel="0" collapsed="false">
      <c r="A216" s="12" t="n">
        <v>46269</v>
      </c>
      <c r="B216" s="15" t="n">
        <f aca="false">SUMIFS(Sorties!$E$2:$E$5000,Sorties!$A$2:$A$5000,$A216,Sorties!$C$2:$C$5000,B$2,Sorties!$F$2:$F$5000,"&lt;&gt;Commande spéciale")</f>
        <v>6</v>
      </c>
      <c r="C216" s="15" t="n">
        <f aca="false">SUMIFS(Sorties!$E$2:$E$5000,Sorties!$A$2:$A$5000,$A216,Sorties!$C$2:$C$5000,C$2,Sorties!$F$2:$F$5000,"&lt;&gt;Commande spéciale")</f>
        <v>4</v>
      </c>
      <c r="D216" s="15" t="n">
        <f aca="false">SUMIFS(Sorties!$E$2:$E$5000,Sorties!$A$2:$A$5000,$A216,Sorties!$C$2:$C$5000,D$2,Sorties!$F$2:$F$5000,"&lt;&gt;Commande spéciale")</f>
        <v>3</v>
      </c>
      <c r="E216" s="15" t="n">
        <f aca="false">SUMIFS(Sorties!$E$2:$E$5000,Sorties!$A$2:$A$5000,$A216,Sorties!$C$2:$C$5000,E$2,Sorties!$F$2:$F$5000,"&lt;&gt;Commande spéciale")</f>
        <v>1</v>
      </c>
      <c r="F216" s="15" t="n">
        <f aca="false">SUMIFS(Sorties!$E$2:$E$5000,Sorties!$A$2:$A$5000,$A216,Sorties!$C$2:$C$5000,F$2,Sorties!$F$2:$F$5000,"&lt;&gt;Commande spéciale")</f>
        <v>2</v>
      </c>
      <c r="G216" s="15" t="n">
        <f aca="false">SUMIFS(Sorties!$E$2:$E$5000,Sorties!$A$2:$A$5000,$A216,Sorties!$C$2:$C$5000,G$2,Sorties!$F$2:$F$5000,"&lt;&gt;Commande spéciale")</f>
        <v>1</v>
      </c>
      <c r="H216" s="15" t="n">
        <f aca="false">SUMIFS(Sorties!$E$2:$E$5000,Sorties!$A$2:$A$5000,$A216,Sorties!$C$2:$C$5000,H$2,Sorties!$F$2:$F$5000,"&lt;&gt;Commande spéciale")</f>
        <v>0</v>
      </c>
      <c r="I216" s="15" t="n">
        <f aca="false">SUMIFS(Sorties!$E$2:$E$5000,Sorties!$A$2:$A$5000,$A216,Sorties!$C$2:$C$5000,I$2,Sorties!$F$2:$F$5000,"&lt;&gt;Commande spéciale")</f>
        <v>0</v>
      </c>
      <c r="K216" s="15" t="n">
        <f aca="false">SUMIFS(Sorties!$E$2:$E$5000,Sorties!$A$2:$A$5000,$A216,Sorties!$C$2:$C$5000,K$2)</f>
        <v>6</v>
      </c>
      <c r="L216" s="15" t="n">
        <f aca="false">SUMIFS(Sorties!$E$2:$E$5000,Sorties!$A$2:$A$5000,$A216,Sorties!$C$2:$C$5000,L$2)</f>
        <v>4</v>
      </c>
      <c r="M216" s="15" t="n">
        <f aca="false">SUMIFS(Sorties!$E$2:$E$5000,Sorties!$A$2:$A$5000,$A216,Sorties!$C$2:$C$5000,M$2)</f>
        <v>3</v>
      </c>
      <c r="N216" s="15" t="n">
        <f aca="false">SUMIFS(Sorties!$E$2:$E$5000,Sorties!$A$2:$A$5000,$A216,Sorties!$C$2:$C$5000,N$2)</f>
        <v>1</v>
      </c>
      <c r="O216" s="15" t="n">
        <f aca="false">SUMIFS(Sorties!$E$2:$E$5000,Sorties!$A$2:$A$5000,$A216,Sorties!$C$2:$C$5000,O$2)</f>
        <v>2</v>
      </c>
      <c r="P216" s="15" t="n">
        <f aca="false">SUMIFS(Sorties!$E$2:$E$5000,Sorties!$A$2:$A$5000,$A216,Sorties!$C$2:$C$5000,P$2)</f>
        <v>1</v>
      </c>
      <c r="Q216" s="15" t="n">
        <f aca="false">SUMIFS(Sorties!$E$2:$E$5000,Sorties!$A$2:$A$5000,$A216,Sorties!$C$2:$C$5000,Q$2)</f>
        <v>0</v>
      </c>
      <c r="R216" s="15" t="n">
        <f aca="false">SUMIFS(Sorties!$E$2:$E$5000,Sorties!$A$2:$A$5000,$A216,Sorties!$C$2:$C$5000,R$2)</f>
        <v>0</v>
      </c>
    </row>
    <row r="217" customFormat="false" ht="15" hidden="false" customHeight="false" outlineLevel="0" collapsed="false">
      <c r="A217" s="12" t="n">
        <v>46272</v>
      </c>
      <c r="B217" s="15" t="n">
        <f aca="false">SUMIFS(Sorties!$E$2:$E$5000,Sorties!$A$2:$A$5000,$A217,Sorties!$C$2:$C$5000,B$2,Sorties!$F$2:$F$5000,"&lt;&gt;Commande spéciale")</f>
        <v>14</v>
      </c>
      <c r="C217" s="15" t="n">
        <f aca="false">SUMIFS(Sorties!$E$2:$E$5000,Sorties!$A$2:$A$5000,$A217,Sorties!$C$2:$C$5000,C$2,Sorties!$F$2:$F$5000,"&lt;&gt;Commande spéciale")</f>
        <v>9</v>
      </c>
      <c r="D217" s="15" t="n">
        <f aca="false">SUMIFS(Sorties!$E$2:$E$5000,Sorties!$A$2:$A$5000,$A217,Sorties!$C$2:$C$5000,D$2,Sorties!$F$2:$F$5000,"&lt;&gt;Commande spéciale")</f>
        <v>2</v>
      </c>
      <c r="E217" s="15" t="n">
        <f aca="false">SUMIFS(Sorties!$E$2:$E$5000,Sorties!$A$2:$A$5000,$A217,Sorties!$C$2:$C$5000,E$2,Sorties!$F$2:$F$5000,"&lt;&gt;Commande spéciale")</f>
        <v>2</v>
      </c>
      <c r="F217" s="15" t="n">
        <f aca="false">SUMIFS(Sorties!$E$2:$E$5000,Sorties!$A$2:$A$5000,$A217,Sorties!$C$2:$C$5000,F$2,Sorties!$F$2:$F$5000,"&lt;&gt;Commande spéciale")</f>
        <v>0</v>
      </c>
      <c r="G217" s="15" t="n">
        <f aca="false">SUMIFS(Sorties!$E$2:$E$5000,Sorties!$A$2:$A$5000,$A217,Sorties!$C$2:$C$5000,G$2,Sorties!$F$2:$F$5000,"&lt;&gt;Commande spéciale")</f>
        <v>0</v>
      </c>
      <c r="H217" s="15" t="n">
        <f aca="false">SUMIFS(Sorties!$E$2:$E$5000,Sorties!$A$2:$A$5000,$A217,Sorties!$C$2:$C$5000,H$2,Sorties!$F$2:$F$5000,"&lt;&gt;Commande spéciale")</f>
        <v>1</v>
      </c>
      <c r="I217" s="15" t="n">
        <f aca="false">SUMIFS(Sorties!$E$2:$E$5000,Sorties!$A$2:$A$5000,$A217,Sorties!$C$2:$C$5000,I$2,Sorties!$F$2:$F$5000,"&lt;&gt;Commande spéciale")</f>
        <v>0</v>
      </c>
      <c r="K217" s="15" t="n">
        <f aca="false">SUMIFS(Sorties!$E$2:$E$5000,Sorties!$A$2:$A$5000,$A217,Sorties!$C$2:$C$5000,K$2)</f>
        <v>14</v>
      </c>
      <c r="L217" s="15" t="n">
        <f aca="false">SUMIFS(Sorties!$E$2:$E$5000,Sorties!$A$2:$A$5000,$A217,Sorties!$C$2:$C$5000,L$2)</f>
        <v>9</v>
      </c>
      <c r="M217" s="15" t="n">
        <f aca="false">SUMIFS(Sorties!$E$2:$E$5000,Sorties!$A$2:$A$5000,$A217,Sorties!$C$2:$C$5000,M$2)</f>
        <v>2</v>
      </c>
      <c r="N217" s="15" t="n">
        <f aca="false">SUMIFS(Sorties!$E$2:$E$5000,Sorties!$A$2:$A$5000,$A217,Sorties!$C$2:$C$5000,N$2)</f>
        <v>2</v>
      </c>
      <c r="O217" s="15" t="n">
        <f aca="false">SUMIFS(Sorties!$E$2:$E$5000,Sorties!$A$2:$A$5000,$A217,Sorties!$C$2:$C$5000,O$2)</f>
        <v>0</v>
      </c>
      <c r="P217" s="15" t="n">
        <f aca="false">SUMIFS(Sorties!$E$2:$E$5000,Sorties!$A$2:$A$5000,$A217,Sorties!$C$2:$C$5000,P$2)</f>
        <v>0</v>
      </c>
      <c r="Q217" s="15" t="n">
        <f aca="false">SUMIFS(Sorties!$E$2:$E$5000,Sorties!$A$2:$A$5000,$A217,Sorties!$C$2:$C$5000,Q$2)</f>
        <v>1</v>
      </c>
      <c r="R217" s="15" t="n">
        <f aca="false">SUMIFS(Sorties!$E$2:$E$5000,Sorties!$A$2:$A$5000,$A217,Sorties!$C$2:$C$5000,R$2)</f>
        <v>0</v>
      </c>
    </row>
    <row r="218" customFormat="false" ht="15" hidden="false" customHeight="false" outlineLevel="0" collapsed="false">
      <c r="A218" s="12" t="n">
        <v>46273</v>
      </c>
      <c r="B218" s="15" t="n">
        <f aca="false">SUMIFS(Sorties!$E$2:$E$5000,Sorties!$A$2:$A$5000,$A218,Sorties!$C$2:$C$5000,B$2,Sorties!$F$2:$F$5000,"&lt;&gt;Commande spéciale")</f>
        <v>11</v>
      </c>
      <c r="C218" s="15" t="n">
        <f aca="false">SUMIFS(Sorties!$E$2:$E$5000,Sorties!$A$2:$A$5000,$A218,Sorties!$C$2:$C$5000,C$2,Sorties!$F$2:$F$5000,"&lt;&gt;Commande spéciale")</f>
        <v>4</v>
      </c>
      <c r="D218" s="15" t="n">
        <f aca="false">SUMIFS(Sorties!$E$2:$E$5000,Sorties!$A$2:$A$5000,$A218,Sorties!$C$2:$C$5000,D$2,Sorties!$F$2:$F$5000,"&lt;&gt;Commande spéciale")</f>
        <v>4</v>
      </c>
      <c r="E218" s="15" t="n">
        <f aca="false">SUMIFS(Sorties!$E$2:$E$5000,Sorties!$A$2:$A$5000,$A218,Sorties!$C$2:$C$5000,E$2,Sorties!$F$2:$F$5000,"&lt;&gt;Commande spéciale")</f>
        <v>0</v>
      </c>
      <c r="F218" s="15" t="n">
        <f aca="false">SUMIFS(Sorties!$E$2:$E$5000,Sorties!$A$2:$A$5000,$A218,Sorties!$C$2:$C$5000,F$2,Sorties!$F$2:$F$5000,"&lt;&gt;Commande spéciale")</f>
        <v>6</v>
      </c>
      <c r="G218" s="15" t="n">
        <f aca="false">SUMIFS(Sorties!$E$2:$E$5000,Sorties!$A$2:$A$5000,$A218,Sorties!$C$2:$C$5000,G$2,Sorties!$F$2:$F$5000,"&lt;&gt;Commande spéciale")</f>
        <v>0</v>
      </c>
      <c r="H218" s="15" t="n">
        <f aca="false">SUMIFS(Sorties!$E$2:$E$5000,Sorties!$A$2:$A$5000,$A218,Sorties!$C$2:$C$5000,H$2,Sorties!$F$2:$F$5000,"&lt;&gt;Commande spéciale")</f>
        <v>0</v>
      </c>
      <c r="I218" s="15" t="n">
        <f aca="false">SUMIFS(Sorties!$E$2:$E$5000,Sorties!$A$2:$A$5000,$A218,Sorties!$C$2:$C$5000,I$2,Sorties!$F$2:$F$5000,"&lt;&gt;Commande spéciale")</f>
        <v>0</v>
      </c>
      <c r="K218" s="15" t="n">
        <f aca="false">SUMIFS(Sorties!$E$2:$E$5000,Sorties!$A$2:$A$5000,$A218,Sorties!$C$2:$C$5000,K$2)</f>
        <v>11</v>
      </c>
      <c r="L218" s="15" t="n">
        <f aca="false">SUMIFS(Sorties!$E$2:$E$5000,Sorties!$A$2:$A$5000,$A218,Sorties!$C$2:$C$5000,L$2)</f>
        <v>4</v>
      </c>
      <c r="M218" s="15" t="n">
        <f aca="false">SUMIFS(Sorties!$E$2:$E$5000,Sorties!$A$2:$A$5000,$A218,Sorties!$C$2:$C$5000,M$2)</f>
        <v>4</v>
      </c>
      <c r="N218" s="15" t="n">
        <f aca="false">SUMIFS(Sorties!$E$2:$E$5000,Sorties!$A$2:$A$5000,$A218,Sorties!$C$2:$C$5000,N$2)</f>
        <v>0</v>
      </c>
      <c r="O218" s="15" t="n">
        <f aca="false">SUMIFS(Sorties!$E$2:$E$5000,Sorties!$A$2:$A$5000,$A218,Sorties!$C$2:$C$5000,O$2)</f>
        <v>6</v>
      </c>
      <c r="P218" s="15" t="n">
        <f aca="false">SUMIFS(Sorties!$E$2:$E$5000,Sorties!$A$2:$A$5000,$A218,Sorties!$C$2:$C$5000,P$2)</f>
        <v>0</v>
      </c>
      <c r="Q218" s="15" t="n">
        <f aca="false">SUMIFS(Sorties!$E$2:$E$5000,Sorties!$A$2:$A$5000,$A218,Sorties!$C$2:$C$5000,Q$2)</f>
        <v>0</v>
      </c>
      <c r="R218" s="15" t="n">
        <f aca="false">SUMIFS(Sorties!$E$2:$E$5000,Sorties!$A$2:$A$5000,$A218,Sorties!$C$2:$C$5000,R$2)</f>
        <v>0</v>
      </c>
    </row>
    <row r="219" customFormat="false" ht="15" hidden="false" customHeight="false" outlineLevel="0" collapsed="false">
      <c r="A219" s="12" t="n">
        <v>46274</v>
      </c>
      <c r="B219" s="15" t="n">
        <f aca="false">SUMIFS(Sorties!$E$2:$E$5000,Sorties!$A$2:$A$5000,$A219,Sorties!$C$2:$C$5000,B$2,Sorties!$F$2:$F$5000,"&lt;&gt;Commande spéciale")</f>
        <v>6</v>
      </c>
      <c r="C219" s="15" t="n">
        <f aca="false">SUMIFS(Sorties!$E$2:$E$5000,Sorties!$A$2:$A$5000,$A219,Sorties!$C$2:$C$5000,C$2,Sorties!$F$2:$F$5000,"&lt;&gt;Commande spéciale")</f>
        <v>8</v>
      </c>
      <c r="D219" s="15" t="n">
        <f aca="false">SUMIFS(Sorties!$E$2:$E$5000,Sorties!$A$2:$A$5000,$A219,Sorties!$C$2:$C$5000,D$2,Sorties!$F$2:$F$5000,"&lt;&gt;Commande spéciale")</f>
        <v>0</v>
      </c>
      <c r="E219" s="15" t="n">
        <f aca="false">SUMIFS(Sorties!$E$2:$E$5000,Sorties!$A$2:$A$5000,$A219,Sorties!$C$2:$C$5000,E$2,Sorties!$F$2:$F$5000,"&lt;&gt;Commande spéciale")</f>
        <v>2</v>
      </c>
      <c r="F219" s="15" t="n">
        <f aca="false">SUMIFS(Sorties!$E$2:$E$5000,Sorties!$A$2:$A$5000,$A219,Sorties!$C$2:$C$5000,F$2,Sorties!$F$2:$F$5000,"&lt;&gt;Commande spéciale")</f>
        <v>0</v>
      </c>
      <c r="G219" s="15" t="n">
        <f aca="false">SUMIFS(Sorties!$E$2:$E$5000,Sorties!$A$2:$A$5000,$A219,Sorties!$C$2:$C$5000,G$2,Sorties!$F$2:$F$5000,"&lt;&gt;Commande spéciale")</f>
        <v>0</v>
      </c>
      <c r="H219" s="15" t="n">
        <f aca="false">SUMIFS(Sorties!$E$2:$E$5000,Sorties!$A$2:$A$5000,$A219,Sorties!$C$2:$C$5000,H$2,Sorties!$F$2:$F$5000,"&lt;&gt;Commande spéciale")</f>
        <v>1</v>
      </c>
      <c r="I219" s="15" t="n">
        <f aca="false">SUMIFS(Sorties!$E$2:$E$5000,Sorties!$A$2:$A$5000,$A219,Sorties!$C$2:$C$5000,I$2,Sorties!$F$2:$F$5000,"&lt;&gt;Commande spéciale")</f>
        <v>0</v>
      </c>
      <c r="K219" s="15" t="n">
        <f aca="false">SUMIFS(Sorties!$E$2:$E$5000,Sorties!$A$2:$A$5000,$A219,Sorties!$C$2:$C$5000,K$2)</f>
        <v>6</v>
      </c>
      <c r="L219" s="15" t="n">
        <f aca="false">SUMIFS(Sorties!$E$2:$E$5000,Sorties!$A$2:$A$5000,$A219,Sorties!$C$2:$C$5000,L$2)</f>
        <v>8</v>
      </c>
      <c r="M219" s="15" t="n">
        <f aca="false">SUMIFS(Sorties!$E$2:$E$5000,Sorties!$A$2:$A$5000,$A219,Sorties!$C$2:$C$5000,M$2)</f>
        <v>0</v>
      </c>
      <c r="N219" s="15" t="n">
        <f aca="false">SUMIFS(Sorties!$E$2:$E$5000,Sorties!$A$2:$A$5000,$A219,Sorties!$C$2:$C$5000,N$2)</f>
        <v>2</v>
      </c>
      <c r="O219" s="15" t="n">
        <f aca="false">SUMIFS(Sorties!$E$2:$E$5000,Sorties!$A$2:$A$5000,$A219,Sorties!$C$2:$C$5000,O$2)</f>
        <v>0</v>
      </c>
      <c r="P219" s="15" t="n">
        <f aca="false">SUMIFS(Sorties!$E$2:$E$5000,Sorties!$A$2:$A$5000,$A219,Sorties!$C$2:$C$5000,P$2)</f>
        <v>0</v>
      </c>
      <c r="Q219" s="15" t="n">
        <f aca="false">SUMIFS(Sorties!$E$2:$E$5000,Sorties!$A$2:$A$5000,$A219,Sorties!$C$2:$C$5000,Q$2)</f>
        <v>1</v>
      </c>
      <c r="R219" s="15" t="n">
        <f aca="false">SUMIFS(Sorties!$E$2:$E$5000,Sorties!$A$2:$A$5000,$A219,Sorties!$C$2:$C$5000,R$2)</f>
        <v>0</v>
      </c>
    </row>
    <row r="220" customFormat="false" ht="15" hidden="false" customHeight="false" outlineLevel="0" collapsed="false">
      <c r="A220" s="12" t="n">
        <v>46275</v>
      </c>
      <c r="B220" s="15" t="n">
        <f aca="false">SUMIFS(Sorties!$E$2:$E$5000,Sorties!$A$2:$A$5000,$A220,Sorties!$C$2:$C$5000,B$2,Sorties!$F$2:$F$5000,"&lt;&gt;Commande spéciale")</f>
        <v>4</v>
      </c>
      <c r="C220" s="15" t="n">
        <f aca="false">SUMIFS(Sorties!$E$2:$E$5000,Sorties!$A$2:$A$5000,$A220,Sorties!$C$2:$C$5000,C$2,Sorties!$F$2:$F$5000,"&lt;&gt;Commande spéciale")</f>
        <v>0</v>
      </c>
      <c r="D220" s="15" t="n">
        <f aca="false">SUMIFS(Sorties!$E$2:$E$5000,Sorties!$A$2:$A$5000,$A220,Sorties!$C$2:$C$5000,D$2,Sorties!$F$2:$F$5000,"&lt;&gt;Commande spéciale")</f>
        <v>1</v>
      </c>
      <c r="E220" s="15" t="n">
        <f aca="false">SUMIFS(Sorties!$E$2:$E$5000,Sorties!$A$2:$A$5000,$A220,Sorties!$C$2:$C$5000,E$2,Sorties!$F$2:$F$5000,"&lt;&gt;Commande spéciale")</f>
        <v>0</v>
      </c>
      <c r="F220" s="15" t="n">
        <f aca="false">SUMIFS(Sorties!$E$2:$E$5000,Sorties!$A$2:$A$5000,$A220,Sorties!$C$2:$C$5000,F$2,Sorties!$F$2:$F$5000,"&lt;&gt;Commande spéciale")</f>
        <v>4</v>
      </c>
      <c r="G220" s="15" t="n">
        <f aca="false">SUMIFS(Sorties!$E$2:$E$5000,Sorties!$A$2:$A$5000,$A220,Sorties!$C$2:$C$5000,G$2,Sorties!$F$2:$F$5000,"&lt;&gt;Commande spéciale")</f>
        <v>2</v>
      </c>
      <c r="H220" s="15" t="n">
        <f aca="false">SUMIFS(Sorties!$E$2:$E$5000,Sorties!$A$2:$A$5000,$A220,Sorties!$C$2:$C$5000,H$2,Sorties!$F$2:$F$5000,"&lt;&gt;Commande spéciale")</f>
        <v>0</v>
      </c>
      <c r="I220" s="15" t="n">
        <f aca="false">SUMIFS(Sorties!$E$2:$E$5000,Sorties!$A$2:$A$5000,$A220,Sorties!$C$2:$C$5000,I$2,Sorties!$F$2:$F$5000,"&lt;&gt;Commande spéciale")</f>
        <v>0</v>
      </c>
      <c r="K220" s="15" t="n">
        <f aca="false">SUMIFS(Sorties!$E$2:$E$5000,Sorties!$A$2:$A$5000,$A220,Sorties!$C$2:$C$5000,K$2)</f>
        <v>4</v>
      </c>
      <c r="L220" s="15" t="n">
        <f aca="false">SUMIFS(Sorties!$E$2:$E$5000,Sorties!$A$2:$A$5000,$A220,Sorties!$C$2:$C$5000,L$2)</f>
        <v>0</v>
      </c>
      <c r="M220" s="15" t="n">
        <f aca="false">SUMIFS(Sorties!$E$2:$E$5000,Sorties!$A$2:$A$5000,$A220,Sorties!$C$2:$C$5000,M$2)</f>
        <v>1</v>
      </c>
      <c r="N220" s="15" t="n">
        <f aca="false">SUMIFS(Sorties!$E$2:$E$5000,Sorties!$A$2:$A$5000,$A220,Sorties!$C$2:$C$5000,N$2)</f>
        <v>0</v>
      </c>
      <c r="O220" s="15" t="n">
        <f aca="false">SUMIFS(Sorties!$E$2:$E$5000,Sorties!$A$2:$A$5000,$A220,Sorties!$C$2:$C$5000,O$2)</f>
        <v>4</v>
      </c>
      <c r="P220" s="15" t="n">
        <f aca="false">SUMIFS(Sorties!$E$2:$E$5000,Sorties!$A$2:$A$5000,$A220,Sorties!$C$2:$C$5000,P$2)</f>
        <v>2</v>
      </c>
      <c r="Q220" s="15" t="n">
        <f aca="false">SUMIFS(Sorties!$E$2:$E$5000,Sorties!$A$2:$A$5000,$A220,Sorties!$C$2:$C$5000,Q$2)</f>
        <v>0</v>
      </c>
      <c r="R220" s="15" t="n">
        <f aca="false">SUMIFS(Sorties!$E$2:$E$5000,Sorties!$A$2:$A$5000,$A220,Sorties!$C$2:$C$5000,R$2)</f>
        <v>0</v>
      </c>
    </row>
    <row r="221" customFormat="false" ht="15" hidden="false" customHeight="false" outlineLevel="0" collapsed="false">
      <c r="A221" s="12" t="n">
        <v>46276</v>
      </c>
      <c r="B221" s="15" t="n">
        <f aca="false">SUMIFS(Sorties!$E$2:$E$5000,Sorties!$A$2:$A$5000,$A221,Sorties!$C$2:$C$5000,B$2,Sorties!$F$2:$F$5000,"&lt;&gt;Commande spéciale")</f>
        <v>6</v>
      </c>
      <c r="C221" s="15" t="n">
        <f aca="false">SUMIFS(Sorties!$E$2:$E$5000,Sorties!$A$2:$A$5000,$A221,Sorties!$C$2:$C$5000,C$2,Sorties!$F$2:$F$5000,"&lt;&gt;Commande spéciale")</f>
        <v>6</v>
      </c>
      <c r="D221" s="15" t="n">
        <f aca="false">SUMIFS(Sorties!$E$2:$E$5000,Sorties!$A$2:$A$5000,$A221,Sorties!$C$2:$C$5000,D$2,Sorties!$F$2:$F$5000,"&lt;&gt;Commande spéciale")</f>
        <v>4</v>
      </c>
      <c r="E221" s="15" t="n">
        <f aca="false">SUMIFS(Sorties!$E$2:$E$5000,Sorties!$A$2:$A$5000,$A221,Sorties!$C$2:$C$5000,E$2,Sorties!$F$2:$F$5000,"&lt;&gt;Commande spéciale")</f>
        <v>2</v>
      </c>
      <c r="F221" s="15" t="n">
        <f aca="false">SUMIFS(Sorties!$E$2:$E$5000,Sorties!$A$2:$A$5000,$A221,Sorties!$C$2:$C$5000,F$2,Sorties!$F$2:$F$5000,"&lt;&gt;Commande spéciale")</f>
        <v>4</v>
      </c>
      <c r="G221" s="15" t="n">
        <f aca="false">SUMIFS(Sorties!$E$2:$E$5000,Sorties!$A$2:$A$5000,$A221,Sorties!$C$2:$C$5000,G$2,Sorties!$F$2:$F$5000,"&lt;&gt;Commande spéciale")</f>
        <v>3</v>
      </c>
      <c r="H221" s="15" t="n">
        <f aca="false">SUMIFS(Sorties!$E$2:$E$5000,Sorties!$A$2:$A$5000,$A221,Sorties!$C$2:$C$5000,H$2,Sorties!$F$2:$F$5000,"&lt;&gt;Commande spéciale")</f>
        <v>0</v>
      </c>
      <c r="I221" s="15" t="n">
        <f aca="false">SUMIFS(Sorties!$E$2:$E$5000,Sorties!$A$2:$A$5000,$A221,Sorties!$C$2:$C$5000,I$2,Sorties!$F$2:$F$5000,"&lt;&gt;Commande spéciale")</f>
        <v>0</v>
      </c>
      <c r="K221" s="15" t="n">
        <f aca="false">SUMIFS(Sorties!$E$2:$E$5000,Sorties!$A$2:$A$5000,$A221,Sorties!$C$2:$C$5000,K$2)</f>
        <v>6</v>
      </c>
      <c r="L221" s="15" t="n">
        <f aca="false">SUMIFS(Sorties!$E$2:$E$5000,Sorties!$A$2:$A$5000,$A221,Sorties!$C$2:$C$5000,L$2)</f>
        <v>6</v>
      </c>
      <c r="M221" s="15" t="n">
        <f aca="false">SUMIFS(Sorties!$E$2:$E$5000,Sorties!$A$2:$A$5000,$A221,Sorties!$C$2:$C$5000,M$2)</f>
        <v>4</v>
      </c>
      <c r="N221" s="15" t="n">
        <f aca="false">SUMIFS(Sorties!$E$2:$E$5000,Sorties!$A$2:$A$5000,$A221,Sorties!$C$2:$C$5000,N$2)</f>
        <v>2</v>
      </c>
      <c r="O221" s="15" t="n">
        <f aca="false">SUMIFS(Sorties!$E$2:$E$5000,Sorties!$A$2:$A$5000,$A221,Sorties!$C$2:$C$5000,O$2)</f>
        <v>4</v>
      </c>
      <c r="P221" s="15" t="n">
        <f aca="false">SUMIFS(Sorties!$E$2:$E$5000,Sorties!$A$2:$A$5000,$A221,Sorties!$C$2:$C$5000,P$2)</f>
        <v>3</v>
      </c>
      <c r="Q221" s="15" t="n">
        <f aca="false">SUMIFS(Sorties!$E$2:$E$5000,Sorties!$A$2:$A$5000,$A221,Sorties!$C$2:$C$5000,Q$2)</f>
        <v>0</v>
      </c>
      <c r="R221" s="15" t="n">
        <f aca="false">SUMIFS(Sorties!$E$2:$E$5000,Sorties!$A$2:$A$5000,$A221,Sorties!$C$2:$C$5000,R$2)</f>
        <v>0</v>
      </c>
    </row>
    <row r="222" customFormat="false" ht="15" hidden="false" customHeight="false" outlineLevel="0" collapsed="false">
      <c r="A222" s="12" t="n">
        <v>46279</v>
      </c>
      <c r="B222" s="15" t="n">
        <f aca="false">SUMIFS(Sorties!$E$2:$E$5000,Sorties!$A$2:$A$5000,$A222,Sorties!$C$2:$C$5000,B$2,Sorties!$F$2:$F$5000,"&lt;&gt;Commande spéciale")</f>
        <v>2</v>
      </c>
      <c r="C222" s="15" t="n">
        <f aca="false">SUMIFS(Sorties!$E$2:$E$5000,Sorties!$A$2:$A$5000,$A222,Sorties!$C$2:$C$5000,C$2,Sorties!$F$2:$F$5000,"&lt;&gt;Commande spéciale")</f>
        <v>1</v>
      </c>
      <c r="D222" s="15" t="n">
        <f aca="false">SUMIFS(Sorties!$E$2:$E$5000,Sorties!$A$2:$A$5000,$A222,Sorties!$C$2:$C$5000,D$2,Sorties!$F$2:$F$5000,"&lt;&gt;Commande spéciale")</f>
        <v>5</v>
      </c>
      <c r="E222" s="15" t="n">
        <f aca="false">SUMIFS(Sorties!$E$2:$E$5000,Sorties!$A$2:$A$5000,$A222,Sorties!$C$2:$C$5000,E$2,Sorties!$F$2:$F$5000,"&lt;&gt;Commande spéciale")</f>
        <v>2</v>
      </c>
      <c r="F222" s="15" t="n">
        <f aca="false">SUMIFS(Sorties!$E$2:$E$5000,Sorties!$A$2:$A$5000,$A222,Sorties!$C$2:$C$5000,F$2,Sorties!$F$2:$F$5000,"&lt;&gt;Commande spéciale")</f>
        <v>0</v>
      </c>
      <c r="G222" s="15" t="n">
        <f aca="false">SUMIFS(Sorties!$E$2:$E$5000,Sorties!$A$2:$A$5000,$A222,Sorties!$C$2:$C$5000,G$2,Sorties!$F$2:$F$5000,"&lt;&gt;Commande spéciale")</f>
        <v>0</v>
      </c>
      <c r="H222" s="15" t="n">
        <f aca="false">SUMIFS(Sorties!$E$2:$E$5000,Sorties!$A$2:$A$5000,$A222,Sorties!$C$2:$C$5000,H$2,Sorties!$F$2:$F$5000,"&lt;&gt;Commande spéciale")</f>
        <v>1</v>
      </c>
      <c r="I222" s="15" t="n">
        <f aca="false">SUMIFS(Sorties!$E$2:$E$5000,Sorties!$A$2:$A$5000,$A222,Sorties!$C$2:$C$5000,I$2,Sorties!$F$2:$F$5000,"&lt;&gt;Commande spéciale")</f>
        <v>0</v>
      </c>
      <c r="K222" s="15" t="n">
        <f aca="false">SUMIFS(Sorties!$E$2:$E$5000,Sorties!$A$2:$A$5000,$A222,Sorties!$C$2:$C$5000,K$2)</f>
        <v>2</v>
      </c>
      <c r="L222" s="15" t="n">
        <f aca="false">SUMIFS(Sorties!$E$2:$E$5000,Sorties!$A$2:$A$5000,$A222,Sorties!$C$2:$C$5000,L$2)</f>
        <v>1</v>
      </c>
      <c r="M222" s="15" t="n">
        <f aca="false">SUMIFS(Sorties!$E$2:$E$5000,Sorties!$A$2:$A$5000,$A222,Sorties!$C$2:$C$5000,M$2)</f>
        <v>5</v>
      </c>
      <c r="N222" s="15" t="n">
        <f aca="false">SUMIFS(Sorties!$E$2:$E$5000,Sorties!$A$2:$A$5000,$A222,Sorties!$C$2:$C$5000,N$2)</f>
        <v>2</v>
      </c>
      <c r="O222" s="15" t="n">
        <f aca="false">SUMIFS(Sorties!$E$2:$E$5000,Sorties!$A$2:$A$5000,$A222,Sorties!$C$2:$C$5000,O$2)</f>
        <v>0</v>
      </c>
      <c r="P222" s="15" t="n">
        <f aca="false">SUMIFS(Sorties!$E$2:$E$5000,Sorties!$A$2:$A$5000,$A222,Sorties!$C$2:$C$5000,P$2)</f>
        <v>0</v>
      </c>
      <c r="Q222" s="15" t="n">
        <f aca="false">SUMIFS(Sorties!$E$2:$E$5000,Sorties!$A$2:$A$5000,$A222,Sorties!$C$2:$C$5000,Q$2)</f>
        <v>1</v>
      </c>
      <c r="R222" s="15" t="n">
        <f aca="false">SUMIFS(Sorties!$E$2:$E$5000,Sorties!$A$2:$A$5000,$A222,Sorties!$C$2:$C$5000,R$2)</f>
        <v>0</v>
      </c>
    </row>
    <row r="223" customFormat="false" ht="15" hidden="false" customHeight="false" outlineLevel="0" collapsed="false">
      <c r="A223" s="12" t="n">
        <v>46280</v>
      </c>
      <c r="B223" s="15" t="n">
        <f aca="false">SUMIFS(Sorties!$E$2:$E$5000,Sorties!$A$2:$A$5000,$A223,Sorties!$C$2:$C$5000,B$2,Sorties!$F$2:$F$5000,"&lt;&gt;Commande spéciale")</f>
        <v>0</v>
      </c>
      <c r="C223" s="15" t="n">
        <f aca="false">SUMIFS(Sorties!$E$2:$E$5000,Sorties!$A$2:$A$5000,$A223,Sorties!$C$2:$C$5000,C$2,Sorties!$F$2:$F$5000,"&lt;&gt;Commande spéciale")</f>
        <v>6</v>
      </c>
      <c r="D223" s="15" t="n">
        <f aca="false">SUMIFS(Sorties!$E$2:$E$5000,Sorties!$A$2:$A$5000,$A223,Sorties!$C$2:$C$5000,D$2,Sorties!$F$2:$F$5000,"&lt;&gt;Commande spéciale")</f>
        <v>2</v>
      </c>
      <c r="E223" s="15" t="n">
        <f aca="false">SUMIFS(Sorties!$E$2:$E$5000,Sorties!$A$2:$A$5000,$A223,Sorties!$C$2:$C$5000,E$2,Sorties!$F$2:$F$5000,"&lt;&gt;Commande spéciale")</f>
        <v>2</v>
      </c>
      <c r="F223" s="15" t="n">
        <f aca="false">SUMIFS(Sorties!$E$2:$E$5000,Sorties!$A$2:$A$5000,$A223,Sorties!$C$2:$C$5000,F$2,Sorties!$F$2:$F$5000,"&lt;&gt;Commande spéciale")</f>
        <v>0</v>
      </c>
      <c r="G223" s="15" t="n">
        <f aca="false">SUMIFS(Sorties!$E$2:$E$5000,Sorties!$A$2:$A$5000,$A223,Sorties!$C$2:$C$5000,G$2,Sorties!$F$2:$F$5000,"&lt;&gt;Commande spéciale")</f>
        <v>2</v>
      </c>
      <c r="H223" s="15" t="n">
        <f aca="false">SUMIFS(Sorties!$E$2:$E$5000,Sorties!$A$2:$A$5000,$A223,Sorties!$C$2:$C$5000,H$2,Sorties!$F$2:$F$5000,"&lt;&gt;Commande spéciale")</f>
        <v>0</v>
      </c>
      <c r="I223" s="15" t="n">
        <f aca="false">SUMIFS(Sorties!$E$2:$E$5000,Sorties!$A$2:$A$5000,$A223,Sorties!$C$2:$C$5000,I$2,Sorties!$F$2:$F$5000,"&lt;&gt;Commande spéciale")</f>
        <v>0</v>
      </c>
      <c r="K223" s="15" t="n">
        <f aca="false">SUMIFS(Sorties!$E$2:$E$5000,Sorties!$A$2:$A$5000,$A223,Sorties!$C$2:$C$5000,K$2)</f>
        <v>0</v>
      </c>
      <c r="L223" s="15" t="n">
        <f aca="false">SUMIFS(Sorties!$E$2:$E$5000,Sorties!$A$2:$A$5000,$A223,Sorties!$C$2:$C$5000,L$2)</f>
        <v>6</v>
      </c>
      <c r="M223" s="15" t="n">
        <f aca="false">SUMIFS(Sorties!$E$2:$E$5000,Sorties!$A$2:$A$5000,$A223,Sorties!$C$2:$C$5000,M$2)</f>
        <v>2</v>
      </c>
      <c r="N223" s="15" t="n">
        <f aca="false">SUMIFS(Sorties!$E$2:$E$5000,Sorties!$A$2:$A$5000,$A223,Sorties!$C$2:$C$5000,N$2)</f>
        <v>2</v>
      </c>
      <c r="O223" s="15" t="n">
        <f aca="false">SUMIFS(Sorties!$E$2:$E$5000,Sorties!$A$2:$A$5000,$A223,Sorties!$C$2:$C$5000,O$2)</f>
        <v>0</v>
      </c>
      <c r="P223" s="15" t="n">
        <f aca="false">SUMIFS(Sorties!$E$2:$E$5000,Sorties!$A$2:$A$5000,$A223,Sorties!$C$2:$C$5000,P$2)</f>
        <v>2</v>
      </c>
      <c r="Q223" s="15" t="n">
        <f aca="false">SUMIFS(Sorties!$E$2:$E$5000,Sorties!$A$2:$A$5000,$A223,Sorties!$C$2:$C$5000,Q$2)</f>
        <v>0</v>
      </c>
      <c r="R223" s="15" t="n">
        <f aca="false">SUMIFS(Sorties!$E$2:$E$5000,Sorties!$A$2:$A$5000,$A223,Sorties!$C$2:$C$5000,R$2)</f>
        <v>0</v>
      </c>
    </row>
    <row r="224" customFormat="false" ht="15" hidden="false" customHeight="false" outlineLevel="0" collapsed="false">
      <c r="A224" s="12" t="n">
        <v>46281</v>
      </c>
      <c r="B224" s="15" t="n">
        <f aca="false">SUMIFS(Sorties!$E$2:$E$5000,Sorties!$A$2:$A$5000,$A224,Sorties!$C$2:$C$5000,B$2,Sorties!$F$2:$F$5000,"&lt;&gt;Commande spéciale")</f>
        <v>8</v>
      </c>
      <c r="C224" s="15" t="n">
        <f aca="false">SUMIFS(Sorties!$E$2:$E$5000,Sorties!$A$2:$A$5000,$A224,Sorties!$C$2:$C$5000,C$2,Sorties!$F$2:$F$5000,"&lt;&gt;Commande spéciale")</f>
        <v>5</v>
      </c>
      <c r="D224" s="15" t="n">
        <f aca="false">SUMIFS(Sorties!$E$2:$E$5000,Sorties!$A$2:$A$5000,$A224,Sorties!$C$2:$C$5000,D$2,Sorties!$F$2:$F$5000,"&lt;&gt;Commande spéciale")</f>
        <v>5</v>
      </c>
      <c r="E224" s="15" t="n">
        <f aca="false">SUMIFS(Sorties!$E$2:$E$5000,Sorties!$A$2:$A$5000,$A224,Sorties!$C$2:$C$5000,E$2,Sorties!$F$2:$F$5000,"&lt;&gt;Commande spéciale")</f>
        <v>0</v>
      </c>
      <c r="F224" s="15" t="n">
        <f aca="false">SUMIFS(Sorties!$E$2:$E$5000,Sorties!$A$2:$A$5000,$A224,Sorties!$C$2:$C$5000,F$2,Sorties!$F$2:$F$5000,"&lt;&gt;Commande spéciale")</f>
        <v>4</v>
      </c>
      <c r="G224" s="15" t="n">
        <f aca="false">SUMIFS(Sorties!$E$2:$E$5000,Sorties!$A$2:$A$5000,$A224,Sorties!$C$2:$C$5000,G$2,Sorties!$F$2:$F$5000,"&lt;&gt;Commande spéciale")</f>
        <v>0</v>
      </c>
      <c r="H224" s="15" t="n">
        <f aca="false">SUMIFS(Sorties!$E$2:$E$5000,Sorties!$A$2:$A$5000,$A224,Sorties!$C$2:$C$5000,H$2,Sorties!$F$2:$F$5000,"&lt;&gt;Commande spéciale")</f>
        <v>0</v>
      </c>
      <c r="I224" s="15" t="n">
        <f aca="false">SUMIFS(Sorties!$E$2:$E$5000,Sorties!$A$2:$A$5000,$A224,Sorties!$C$2:$C$5000,I$2,Sorties!$F$2:$F$5000,"&lt;&gt;Commande spéciale")</f>
        <v>0</v>
      </c>
      <c r="K224" s="15" t="n">
        <f aca="false">SUMIFS(Sorties!$E$2:$E$5000,Sorties!$A$2:$A$5000,$A224,Sorties!$C$2:$C$5000,K$2)</f>
        <v>8</v>
      </c>
      <c r="L224" s="15" t="n">
        <f aca="false">SUMIFS(Sorties!$E$2:$E$5000,Sorties!$A$2:$A$5000,$A224,Sorties!$C$2:$C$5000,L$2)</f>
        <v>5</v>
      </c>
      <c r="M224" s="15" t="n">
        <f aca="false">SUMIFS(Sorties!$E$2:$E$5000,Sorties!$A$2:$A$5000,$A224,Sorties!$C$2:$C$5000,M$2)</f>
        <v>5</v>
      </c>
      <c r="N224" s="15" t="n">
        <f aca="false">SUMIFS(Sorties!$E$2:$E$5000,Sorties!$A$2:$A$5000,$A224,Sorties!$C$2:$C$5000,N$2)</f>
        <v>0</v>
      </c>
      <c r="O224" s="15" t="n">
        <f aca="false">SUMIFS(Sorties!$E$2:$E$5000,Sorties!$A$2:$A$5000,$A224,Sorties!$C$2:$C$5000,O$2)</f>
        <v>4</v>
      </c>
      <c r="P224" s="15" t="n">
        <f aca="false">SUMIFS(Sorties!$E$2:$E$5000,Sorties!$A$2:$A$5000,$A224,Sorties!$C$2:$C$5000,P$2)</f>
        <v>0</v>
      </c>
      <c r="Q224" s="15" t="n">
        <f aca="false">SUMIFS(Sorties!$E$2:$E$5000,Sorties!$A$2:$A$5000,$A224,Sorties!$C$2:$C$5000,Q$2)</f>
        <v>0</v>
      </c>
      <c r="R224" s="15" t="n">
        <f aca="false">SUMIFS(Sorties!$E$2:$E$5000,Sorties!$A$2:$A$5000,$A224,Sorties!$C$2:$C$5000,R$2)</f>
        <v>0</v>
      </c>
    </row>
    <row r="225" customFormat="false" ht="15" hidden="false" customHeight="false" outlineLevel="0" collapsed="false">
      <c r="A225" s="12" t="n">
        <v>46282</v>
      </c>
      <c r="B225" s="15" t="n">
        <f aca="false">SUMIFS(Sorties!$E$2:$E$5000,Sorties!$A$2:$A$5000,$A225,Sorties!$C$2:$C$5000,B$2,Sorties!$F$2:$F$5000,"&lt;&gt;Commande spéciale")</f>
        <v>8</v>
      </c>
      <c r="C225" s="15" t="n">
        <f aca="false">SUMIFS(Sorties!$E$2:$E$5000,Sorties!$A$2:$A$5000,$A225,Sorties!$C$2:$C$5000,C$2,Sorties!$F$2:$F$5000,"&lt;&gt;Commande spéciale")</f>
        <v>10</v>
      </c>
      <c r="D225" s="15" t="n">
        <f aca="false">SUMIFS(Sorties!$E$2:$E$5000,Sorties!$A$2:$A$5000,$A225,Sorties!$C$2:$C$5000,D$2,Sorties!$F$2:$F$5000,"&lt;&gt;Commande spéciale")</f>
        <v>4</v>
      </c>
      <c r="E225" s="15" t="n">
        <f aca="false">SUMIFS(Sorties!$E$2:$E$5000,Sorties!$A$2:$A$5000,$A225,Sorties!$C$2:$C$5000,E$2,Sorties!$F$2:$F$5000,"&lt;&gt;Commande spéciale")</f>
        <v>0</v>
      </c>
      <c r="F225" s="15" t="n">
        <f aca="false">SUMIFS(Sorties!$E$2:$E$5000,Sorties!$A$2:$A$5000,$A225,Sorties!$C$2:$C$5000,F$2,Sorties!$F$2:$F$5000,"&lt;&gt;Commande spéciale")</f>
        <v>2</v>
      </c>
      <c r="G225" s="15" t="n">
        <f aca="false">SUMIFS(Sorties!$E$2:$E$5000,Sorties!$A$2:$A$5000,$A225,Sorties!$C$2:$C$5000,G$2,Sorties!$F$2:$F$5000,"&lt;&gt;Commande spéciale")</f>
        <v>0</v>
      </c>
      <c r="H225" s="15" t="n">
        <f aca="false">SUMIFS(Sorties!$E$2:$E$5000,Sorties!$A$2:$A$5000,$A225,Sorties!$C$2:$C$5000,H$2,Sorties!$F$2:$F$5000,"&lt;&gt;Commande spéciale")</f>
        <v>0</v>
      </c>
      <c r="I225" s="15" t="n">
        <f aca="false">SUMIFS(Sorties!$E$2:$E$5000,Sorties!$A$2:$A$5000,$A225,Sorties!$C$2:$C$5000,I$2,Sorties!$F$2:$F$5000,"&lt;&gt;Commande spéciale")</f>
        <v>0</v>
      </c>
      <c r="K225" s="15" t="n">
        <f aca="false">SUMIFS(Sorties!$E$2:$E$5000,Sorties!$A$2:$A$5000,$A225,Sorties!$C$2:$C$5000,K$2)</f>
        <v>8</v>
      </c>
      <c r="L225" s="15" t="n">
        <f aca="false">SUMIFS(Sorties!$E$2:$E$5000,Sorties!$A$2:$A$5000,$A225,Sorties!$C$2:$C$5000,L$2)</f>
        <v>10</v>
      </c>
      <c r="M225" s="15" t="n">
        <f aca="false">SUMIFS(Sorties!$E$2:$E$5000,Sorties!$A$2:$A$5000,$A225,Sorties!$C$2:$C$5000,M$2)</f>
        <v>4</v>
      </c>
      <c r="N225" s="15" t="n">
        <f aca="false">SUMIFS(Sorties!$E$2:$E$5000,Sorties!$A$2:$A$5000,$A225,Sorties!$C$2:$C$5000,N$2)</f>
        <v>0</v>
      </c>
      <c r="O225" s="15" t="n">
        <f aca="false">SUMIFS(Sorties!$E$2:$E$5000,Sorties!$A$2:$A$5000,$A225,Sorties!$C$2:$C$5000,O$2)</f>
        <v>2</v>
      </c>
      <c r="P225" s="15" t="n">
        <f aca="false">SUMIFS(Sorties!$E$2:$E$5000,Sorties!$A$2:$A$5000,$A225,Sorties!$C$2:$C$5000,P$2)</f>
        <v>0</v>
      </c>
      <c r="Q225" s="15" t="n">
        <f aca="false">SUMIFS(Sorties!$E$2:$E$5000,Sorties!$A$2:$A$5000,$A225,Sorties!$C$2:$C$5000,Q$2)</f>
        <v>0</v>
      </c>
      <c r="R225" s="15" t="n">
        <f aca="false">SUMIFS(Sorties!$E$2:$E$5000,Sorties!$A$2:$A$5000,$A225,Sorties!$C$2:$C$5000,R$2)</f>
        <v>0</v>
      </c>
    </row>
    <row r="226" customFormat="false" ht="15" hidden="false" customHeight="false" outlineLevel="0" collapsed="false">
      <c r="A226" s="12" t="n">
        <v>46283</v>
      </c>
      <c r="B226" s="15" t="n">
        <f aca="false">SUMIFS(Sorties!$E$2:$E$5000,Sorties!$A$2:$A$5000,$A226,Sorties!$C$2:$C$5000,B$2,Sorties!$F$2:$F$5000,"&lt;&gt;Commande spéciale")</f>
        <v>14</v>
      </c>
      <c r="C226" s="15" t="n">
        <f aca="false">SUMIFS(Sorties!$E$2:$E$5000,Sorties!$A$2:$A$5000,$A226,Sorties!$C$2:$C$5000,C$2,Sorties!$F$2:$F$5000,"&lt;&gt;Commande spéciale")</f>
        <v>5</v>
      </c>
      <c r="D226" s="15" t="n">
        <f aca="false">SUMIFS(Sorties!$E$2:$E$5000,Sorties!$A$2:$A$5000,$A226,Sorties!$C$2:$C$5000,D$2,Sorties!$F$2:$F$5000,"&lt;&gt;Commande spéciale")</f>
        <v>0</v>
      </c>
      <c r="E226" s="15" t="n">
        <f aca="false">SUMIFS(Sorties!$E$2:$E$5000,Sorties!$A$2:$A$5000,$A226,Sorties!$C$2:$C$5000,E$2,Sorties!$F$2:$F$5000,"&lt;&gt;Commande spéciale")</f>
        <v>3</v>
      </c>
      <c r="F226" s="15" t="n">
        <f aca="false">SUMIFS(Sorties!$E$2:$E$5000,Sorties!$A$2:$A$5000,$A226,Sorties!$C$2:$C$5000,F$2,Sorties!$F$2:$F$5000,"&lt;&gt;Commande spéciale")</f>
        <v>2</v>
      </c>
      <c r="G226" s="15" t="n">
        <f aca="false">SUMIFS(Sorties!$E$2:$E$5000,Sorties!$A$2:$A$5000,$A226,Sorties!$C$2:$C$5000,G$2,Sorties!$F$2:$F$5000,"&lt;&gt;Commande spéciale")</f>
        <v>0</v>
      </c>
      <c r="H226" s="15" t="n">
        <f aca="false">SUMIFS(Sorties!$E$2:$E$5000,Sorties!$A$2:$A$5000,$A226,Sorties!$C$2:$C$5000,H$2,Sorties!$F$2:$F$5000,"&lt;&gt;Commande spéciale")</f>
        <v>0</v>
      </c>
      <c r="I226" s="15" t="n">
        <f aca="false">SUMIFS(Sorties!$E$2:$E$5000,Sorties!$A$2:$A$5000,$A226,Sorties!$C$2:$C$5000,I$2,Sorties!$F$2:$F$5000,"&lt;&gt;Commande spéciale")</f>
        <v>0</v>
      </c>
      <c r="K226" s="15" t="n">
        <f aca="false">SUMIFS(Sorties!$E$2:$E$5000,Sorties!$A$2:$A$5000,$A226,Sorties!$C$2:$C$5000,K$2)</f>
        <v>14</v>
      </c>
      <c r="L226" s="15" t="n">
        <f aca="false">SUMIFS(Sorties!$E$2:$E$5000,Sorties!$A$2:$A$5000,$A226,Sorties!$C$2:$C$5000,L$2)</f>
        <v>5</v>
      </c>
      <c r="M226" s="15" t="n">
        <f aca="false">SUMIFS(Sorties!$E$2:$E$5000,Sorties!$A$2:$A$5000,$A226,Sorties!$C$2:$C$5000,M$2)</f>
        <v>0</v>
      </c>
      <c r="N226" s="15" t="n">
        <f aca="false">SUMIFS(Sorties!$E$2:$E$5000,Sorties!$A$2:$A$5000,$A226,Sorties!$C$2:$C$5000,N$2)</f>
        <v>3</v>
      </c>
      <c r="O226" s="15" t="n">
        <f aca="false">SUMIFS(Sorties!$E$2:$E$5000,Sorties!$A$2:$A$5000,$A226,Sorties!$C$2:$C$5000,O$2)</f>
        <v>2</v>
      </c>
      <c r="P226" s="15" t="n">
        <f aca="false">SUMIFS(Sorties!$E$2:$E$5000,Sorties!$A$2:$A$5000,$A226,Sorties!$C$2:$C$5000,P$2)</f>
        <v>0</v>
      </c>
      <c r="Q226" s="15" t="n">
        <f aca="false">SUMIFS(Sorties!$E$2:$E$5000,Sorties!$A$2:$A$5000,$A226,Sorties!$C$2:$C$5000,Q$2)</f>
        <v>0</v>
      </c>
      <c r="R226" s="15" t="n">
        <f aca="false">SUMIFS(Sorties!$E$2:$E$5000,Sorties!$A$2:$A$5000,$A226,Sorties!$C$2:$C$5000,R$2)</f>
        <v>0</v>
      </c>
    </row>
    <row r="227" customFormat="false" ht="15" hidden="false" customHeight="false" outlineLevel="0" collapsed="false">
      <c r="A227" s="12" t="n">
        <v>46286</v>
      </c>
      <c r="B227" s="15" t="n">
        <f aca="false">SUMIFS(Sorties!$E$2:$E$5000,Sorties!$A$2:$A$5000,$A227,Sorties!$C$2:$C$5000,B$2,Sorties!$F$2:$F$5000,"&lt;&gt;Commande spéciale")</f>
        <v>0</v>
      </c>
      <c r="C227" s="15" t="n">
        <f aca="false">SUMIFS(Sorties!$E$2:$E$5000,Sorties!$A$2:$A$5000,$A227,Sorties!$C$2:$C$5000,C$2,Sorties!$F$2:$F$5000,"&lt;&gt;Commande spéciale")</f>
        <v>5</v>
      </c>
      <c r="D227" s="15" t="n">
        <f aca="false">SUMIFS(Sorties!$E$2:$E$5000,Sorties!$A$2:$A$5000,$A227,Sorties!$C$2:$C$5000,D$2,Sorties!$F$2:$F$5000,"&lt;&gt;Commande spéciale")</f>
        <v>3</v>
      </c>
      <c r="E227" s="15" t="n">
        <f aca="false">SUMIFS(Sorties!$E$2:$E$5000,Sorties!$A$2:$A$5000,$A227,Sorties!$C$2:$C$5000,E$2,Sorties!$F$2:$F$5000,"&lt;&gt;Commande spéciale")</f>
        <v>3</v>
      </c>
      <c r="F227" s="15" t="n">
        <f aca="false">SUMIFS(Sorties!$E$2:$E$5000,Sorties!$A$2:$A$5000,$A227,Sorties!$C$2:$C$5000,F$2,Sorties!$F$2:$F$5000,"&lt;&gt;Commande spéciale")</f>
        <v>0</v>
      </c>
      <c r="G227" s="15" t="n">
        <f aca="false">SUMIFS(Sorties!$E$2:$E$5000,Sorties!$A$2:$A$5000,$A227,Sorties!$C$2:$C$5000,G$2,Sorties!$F$2:$F$5000,"&lt;&gt;Commande spéciale")</f>
        <v>0</v>
      </c>
      <c r="H227" s="15" t="n">
        <f aca="false">SUMIFS(Sorties!$E$2:$E$5000,Sorties!$A$2:$A$5000,$A227,Sorties!$C$2:$C$5000,H$2,Sorties!$F$2:$F$5000,"&lt;&gt;Commande spéciale")</f>
        <v>0</v>
      </c>
      <c r="I227" s="15" t="n">
        <f aca="false">SUMIFS(Sorties!$E$2:$E$5000,Sorties!$A$2:$A$5000,$A227,Sorties!$C$2:$C$5000,I$2,Sorties!$F$2:$F$5000,"&lt;&gt;Commande spéciale")</f>
        <v>0</v>
      </c>
      <c r="K227" s="15" t="n">
        <f aca="false">SUMIFS(Sorties!$E$2:$E$5000,Sorties!$A$2:$A$5000,$A227,Sorties!$C$2:$C$5000,K$2)</f>
        <v>0</v>
      </c>
      <c r="L227" s="15" t="n">
        <f aca="false">SUMIFS(Sorties!$E$2:$E$5000,Sorties!$A$2:$A$5000,$A227,Sorties!$C$2:$C$5000,L$2)</f>
        <v>5</v>
      </c>
      <c r="M227" s="15" t="n">
        <f aca="false">SUMIFS(Sorties!$E$2:$E$5000,Sorties!$A$2:$A$5000,$A227,Sorties!$C$2:$C$5000,M$2)</f>
        <v>3</v>
      </c>
      <c r="N227" s="15" t="n">
        <f aca="false">SUMIFS(Sorties!$E$2:$E$5000,Sorties!$A$2:$A$5000,$A227,Sorties!$C$2:$C$5000,N$2)</f>
        <v>3</v>
      </c>
      <c r="O227" s="15" t="n">
        <f aca="false">SUMIFS(Sorties!$E$2:$E$5000,Sorties!$A$2:$A$5000,$A227,Sorties!$C$2:$C$5000,O$2)</f>
        <v>0</v>
      </c>
      <c r="P227" s="15" t="n">
        <f aca="false">SUMIFS(Sorties!$E$2:$E$5000,Sorties!$A$2:$A$5000,$A227,Sorties!$C$2:$C$5000,P$2)</f>
        <v>0</v>
      </c>
      <c r="Q227" s="15" t="n">
        <f aca="false">SUMIFS(Sorties!$E$2:$E$5000,Sorties!$A$2:$A$5000,$A227,Sorties!$C$2:$C$5000,Q$2)</f>
        <v>0</v>
      </c>
      <c r="R227" s="15" t="n">
        <f aca="false">SUMIFS(Sorties!$E$2:$E$5000,Sorties!$A$2:$A$5000,$A227,Sorties!$C$2:$C$5000,R$2)</f>
        <v>0</v>
      </c>
    </row>
    <row r="228" customFormat="false" ht="15" hidden="false" customHeight="false" outlineLevel="0" collapsed="false">
      <c r="A228" s="12" t="n">
        <v>46287</v>
      </c>
      <c r="B228" s="15" t="n">
        <f aca="false">SUMIFS(Sorties!$E$2:$E$5000,Sorties!$A$2:$A$5000,$A228,Sorties!$C$2:$C$5000,B$2,Sorties!$F$2:$F$5000,"&lt;&gt;Commande spéciale")</f>
        <v>0</v>
      </c>
      <c r="C228" s="15" t="n">
        <f aca="false">SUMIFS(Sorties!$E$2:$E$5000,Sorties!$A$2:$A$5000,$A228,Sorties!$C$2:$C$5000,C$2,Sorties!$F$2:$F$5000,"&lt;&gt;Commande spéciale")</f>
        <v>7</v>
      </c>
      <c r="D228" s="15" t="n">
        <f aca="false">SUMIFS(Sorties!$E$2:$E$5000,Sorties!$A$2:$A$5000,$A228,Sorties!$C$2:$C$5000,D$2,Sorties!$F$2:$F$5000,"&lt;&gt;Commande spéciale")</f>
        <v>2</v>
      </c>
      <c r="E228" s="15" t="n">
        <f aca="false">SUMIFS(Sorties!$E$2:$E$5000,Sorties!$A$2:$A$5000,$A228,Sorties!$C$2:$C$5000,E$2,Sorties!$F$2:$F$5000,"&lt;&gt;Commande spéciale")</f>
        <v>4</v>
      </c>
      <c r="F228" s="15" t="n">
        <f aca="false">SUMIFS(Sorties!$E$2:$E$5000,Sorties!$A$2:$A$5000,$A228,Sorties!$C$2:$C$5000,F$2,Sorties!$F$2:$F$5000,"&lt;&gt;Commande spéciale")</f>
        <v>0</v>
      </c>
      <c r="G228" s="15" t="n">
        <f aca="false">SUMIFS(Sorties!$E$2:$E$5000,Sorties!$A$2:$A$5000,$A228,Sorties!$C$2:$C$5000,G$2,Sorties!$F$2:$F$5000,"&lt;&gt;Commande spéciale")</f>
        <v>0</v>
      </c>
      <c r="H228" s="15" t="n">
        <f aca="false">SUMIFS(Sorties!$E$2:$E$5000,Sorties!$A$2:$A$5000,$A228,Sorties!$C$2:$C$5000,H$2,Sorties!$F$2:$F$5000,"&lt;&gt;Commande spéciale")</f>
        <v>0</v>
      </c>
      <c r="I228" s="15" t="n">
        <f aca="false">SUMIFS(Sorties!$E$2:$E$5000,Sorties!$A$2:$A$5000,$A228,Sorties!$C$2:$C$5000,I$2,Sorties!$F$2:$F$5000,"&lt;&gt;Commande spéciale")</f>
        <v>0</v>
      </c>
      <c r="K228" s="15" t="n">
        <f aca="false">SUMIFS(Sorties!$E$2:$E$5000,Sorties!$A$2:$A$5000,$A228,Sorties!$C$2:$C$5000,K$2)</f>
        <v>0</v>
      </c>
      <c r="L228" s="15" t="n">
        <f aca="false">SUMIFS(Sorties!$E$2:$E$5000,Sorties!$A$2:$A$5000,$A228,Sorties!$C$2:$C$5000,L$2)</f>
        <v>7</v>
      </c>
      <c r="M228" s="15" t="n">
        <f aca="false">SUMIFS(Sorties!$E$2:$E$5000,Sorties!$A$2:$A$5000,$A228,Sorties!$C$2:$C$5000,M$2)</f>
        <v>2</v>
      </c>
      <c r="N228" s="15" t="n">
        <f aca="false">SUMIFS(Sorties!$E$2:$E$5000,Sorties!$A$2:$A$5000,$A228,Sorties!$C$2:$C$5000,N$2)</f>
        <v>4</v>
      </c>
      <c r="O228" s="15" t="n">
        <f aca="false">SUMIFS(Sorties!$E$2:$E$5000,Sorties!$A$2:$A$5000,$A228,Sorties!$C$2:$C$5000,O$2)</f>
        <v>0</v>
      </c>
      <c r="P228" s="15" t="n">
        <f aca="false">SUMIFS(Sorties!$E$2:$E$5000,Sorties!$A$2:$A$5000,$A228,Sorties!$C$2:$C$5000,P$2)</f>
        <v>0</v>
      </c>
      <c r="Q228" s="15" t="n">
        <f aca="false">SUMIFS(Sorties!$E$2:$E$5000,Sorties!$A$2:$A$5000,$A228,Sorties!$C$2:$C$5000,Q$2)</f>
        <v>0</v>
      </c>
      <c r="R228" s="15" t="n">
        <f aca="false">SUMIFS(Sorties!$E$2:$E$5000,Sorties!$A$2:$A$5000,$A228,Sorties!$C$2:$C$5000,R$2)</f>
        <v>0</v>
      </c>
    </row>
    <row r="229" customFormat="false" ht="15" hidden="false" customHeight="false" outlineLevel="0" collapsed="false">
      <c r="A229" s="12" t="n">
        <v>46288</v>
      </c>
      <c r="B229" s="15" t="n">
        <f aca="false">SUMIFS(Sorties!$E$2:$E$5000,Sorties!$A$2:$A$5000,$A229,Sorties!$C$2:$C$5000,B$2,Sorties!$F$2:$F$5000,"&lt;&gt;Commande spéciale")</f>
        <v>10</v>
      </c>
      <c r="C229" s="15" t="n">
        <f aca="false">SUMIFS(Sorties!$E$2:$E$5000,Sorties!$A$2:$A$5000,$A229,Sorties!$C$2:$C$5000,C$2,Sorties!$F$2:$F$5000,"&lt;&gt;Commande spéciale")</f>
        <v>5</v>
      </c>
      <c r="D229" s="15" t="n">
        <f aca="false">SUMIFS(Sorties!$E$2:$E$5000,Sorties!$A$2:$A$5000,$A229,Sorties!$C$2:$C$5000,D$2,Sorties!$F$2:$F$5000,"&lt;&gt;Commande spéciale")</f>
        <v>4</v>
      </c>
      <c r="E229" s="15" t="n">
        <f aca="false">SUMIFS(Sorties!$E$2:$E$5000,Sorties!$A$2:$A$5000,$A229,Sorties!$C$2:$C$5000,E$2,Sorties!$F$2:$F$5000,"&lt;&gt;Commande spéciale")</f>
        <v>0</v>
      </c>
      <c r="F229" s="15" t="n">
        <f aca="false">SUMIFS(Sorties!$E$2:$E$5000,Sorties!$A$2:$A$5000,$A229,Sorties!$C$2:$C$5000,F$2,Sorties!$F$2:$F$5000,"&lt;&gt;Commande spéciale")</f>
        <v>0</v>
      </c>
      <c r="G229" s="15" t="n">
        <f aca="false">SUMIFS(Sorties!$E$2:$E$5000,Sorties!$A$2:$A$5000,$A229,Sorties!$C$2:$C$5000,G$2,Sorties!$F$2:$F$5000,"&lt;&gt;Commande spéciale")</f>
        <v>0</v>
      </c>
      <c r="H229" s="15" t="n">
        <f aca="false">SUMIFS(Sorties!$E$2:$E$5000,Sorties!$A$2:$A$5000,$A229,Sorties!$C$2:$C$5000,H$2,Sorties!$F$2:$F$5000,"&lt;&gt;Commande spéciale")</f>
        <v>0</v>
      </c>
      <c r="I229" s="15" t="n">
        <f aca="false">SUMIFS(Sorties!$E$2:$E$5000,Sorties!$A$2:$A$5000,$A229,Sorties!$C$2:$C$5000,I$2,Sorties!$F$2:$F$5000,"&lt;&gt;Commande spéciale")</f>
        <v>0</v>
      </c>
      <c r="K229" s="15" t="n">
        <f aca="false">SUMIFS(Sorties!$E$2:$E$5000,Sorties!$A$2:$A$5000,$A229,Sorties!$C$2:$C$5000,K$2)</f>
        <v>10</v>
      </c>
      <c r="L229" s="15" t="n">
        <f aca="false">SUMIFS(Sorties!$E$2:$E$5000,Sorties!$A$2:$A$5000,$A229,Sorties!$C$2:$C$5000,L$2)</f>
        <v>5</v>
      </c>
      <c r="M229" s="15" t="n">
        <f aca="false">SUMIFS(Sorties!$E$2:$E$5000,Sorties!$A$2:$A$5000,$A229,Sorties!$C$2:$C$5000,M$2)</f>
        <v>4</v>
      </c>
      <c r="N229" s="15" t="n">
        <f aca="false">SUMIFS(Sorties!$E$2:$E$5000,Sorties!$A$2:$A$5000,$A229,Sorties!$C$2:$C$5000,N$2)</f>
        <v>0</v>
      </c>
      <c r="O229" s="15" t="n">
        <f aca="false">SUMIFS(Sorties!$E$2:$E$5000,Sorties!$A$2:$A$5000,$A229,Sorties!$C$2:$C$5000,O$2)</f>
        <v>0</v>
      </c>
      <c r="P229" s="15" t="n">
        <f aca="false">SUMIFS(Sorties!$E$2:$E$5000,Sorties!$A$2:$A$5000,$A229,Sorties!$C$2:$C$5000,P$2)</f>
        <v>0</v>
      </c>
      <c r="Q229" s="15" t="n">
        <f aca="false">SUMIFS(Sorties!$E$2:$E$5000,Sorties!$A$2:$A$5000,$A229,Sorties!$C$2:$C$5000,Q$2)</f>
        <v>0</v>
      </c>
      <c r="R229" s="15" t="n">
        <f aca="false">SUMIFS(Sorties!$E$2:$E$5000,Sorties!$A$2:$A$5000,$A229,Sorties!$C$2:$C$5000,R$2)</f>
        <v>0</v>
      </c>
    </row>
    <row r="230" customFormat="false" ht="15" hidden="false" customHeight="false" outlineLevel="0" collapsed="false">
      <c r="A230" s="12" t="n">
        <v>46289</v>
      </c>
      <c r="B230" s="15" t="n">
        <f aca="false">SUMIFS(Sorties!$E$2:$E$5000,Sorties!$A$2:$A$5000,$A230,Sorties!$C$2:$C$5000,B$2,Sorties!$F$2:$F$5000,"&lt;&gt;Commande spéciale")</f>
        <v>0</v>
      </c>
      <c r="C230" s="15" t="n">
        <f aca="false">SUMIFS(Sorties!$E$2:$E$5000,Sorties!$A$2:$A$5000,$A230,Sorties!$C$2:$C$5000,C$2,Sorties!$F$2:$F$5000,"&lt;&gt;Commande spéciale")</f>
        <v>8</v>
      </c>
      <c r="D230" s="15" t="n">
        <f aca="false">SUMIFS(Sorties!$E$2:$E$5000,Sorties!$A$2:$A$5000,$A230,Sorties!$C$2:$C$5000,D$2,Sorties!$F$2:$F$5000,"&lt;&gt;Commande spéciale")</f>
        <v>1</v>
      </c>
      <c r="E230" s="15" t="n">
        <f aca="false">SUMIFS(Sorties!$E$2:$E$5000,Sorties!$A$2:$A$5000,$A230,Sorties!$C$2:$C$5000,E$2,Sorties!$F$2:$F$5000,"&lt;&gt;Commande spéciale")</f>
        <v>4</v>
      </c>
      <c r="F230" s="15" t="n">
        <f aca="false">SUMIFS(Sorties!$E$2:$E$5000,Sorties!$A$2:$A$5000,$A230,Sorties!$C$2:$C$5000,F$2,Sorties!$F$2:$F$5000,"&lt;&gt;Commande spéciale")</f>
        <v>2</v>
      </c>
      <c r="G230" s="15" t="n">
        <f aca="false">SUMIFS(Sorties!$E$2:$E$5000,Sorties!$A$2:$A$5000,$A230,Sorties!$C$2:$C$5000,G$2,Sorties!$F$2:$F$5000,"&lt;&gt;Commande spéciale")</f>
        <v>0</v>
      </c>
      <c r="H230" s="15" t="n">
        <f aca="false">SUMIFS(Sorties!$E$2:$E$5000,Sorties!$A$2:$A$5000,$A230,Sorties!$C$2:$C$5000,H$2,Sorties!$F$2:$F$5000,"&lt;&gt;Commande spéciale")</f>
        <v>0</v>
      </c>
      <c r="I230" s="15" t="n">
        <f aca="false">SUMIFS(Sorties!$E$2:$E$5000,Sorties!$A$2:$A$5000,$A230,Sorties!$C$2:$C$5000,I$2,Sorties!$F$2:$F$5000,"&lt;&gt;Commande spéciale")</f>
        <v>1</v>
      </c>
      <c r="K230" s="15" t="n">
        <f aca="false">SUMIFS(Sorties!$E$2:$E$5000,Sorties!$A$2:$A$5000,$A230,Sorties!$C$2:$C$5000,K$2)</f>
        <v>0</v>
      </c>
      <c r="L230" s="15" t="n">
        <f aca="false">SUMIFS(Sorties!$E$2:$E$5000,Sorties!$A$2:$A$5000,$A230,Sorties!$C$2:$C$5000,L$2)</f>
        <v>8</v>
      </c>
      <c r="M230" s="15" t="n">
        <f aca="false">SUMIFS(Sorties!$E$2:$E$5000,Sorties!$A$2:$A$5000,$A230,Sorties!$C$2:$C$5000,M$2)</f>
        <v>1</v>
      </c>
      <c r="N230" s="15" t="n">
        <f aca="false">SUMIFS(Sorties!$E$2:$E$5000,Sorties!$A$2:$A$5000,$A230,Sorties!$C$2:$C$5000,N$2)</f>
        <v>4</v>
      </c>
      <c r="O230" s="15" t="n">
        <f aca="false">SUMIFS(Sorties!$E$2:$E$5000,Sorties!$A$2:$A$5000,$A230,Sorties!$C$2:$C$5000,O$2)</f>
        <v>2</v>
      </c>
      <c r="P230" s="15" t="n">
        <f aca="false">SUMIFS(Sorties!$E$2:$E$5000,Sorties!$A$2:$A$5000,$A230,Sorties!$C$2:$C$5000,P$2)</f>
        <v>0</v>
      </c>
      <c r="Q230" s="15" t="n">
        <f aca="false">SUMIFS(Sorties!$E$2:$E$5000,Sorties!$A$2:$A$5000,$A230,Sorties!$C$2:$C$5000,Q$2)</f>
        <v>0</v>
      </c>
      <c r="R230" s="15" t="n">
        <f aca="false">SUMIFS(Sorties!$E$2:$E$5000,Sorties!$A$2:$A$5000,$A230,Sorties!$C$2:$C$5000,R$2)</f>
        <v>1</v>
      </c>
    </row>
    <row r="231" customFormat="false" ht="15" hidden="false" customHeight="false" outlineLevel="0" collapsed="false">
      <c r="A231" s="12" t="n">
        <v>46290</v>
      </c>
      <c r="B231" s="15" t="n">
        <f aca="false">SUMIFS(Sorties!$E$2:$E$5000,Sorties!$A$2:$A$5000,$A231,Sorties!$C$2:$C$5000,B$2,Sorties!$F$2:$F$5000,"&lt;&gt;Commande spéciale")</f>
        <v>7</v>
      </c>
      <c r="C231" s="15" t="n">
        <f aca="false">SUMIFS(Sorties!$E$2:$E$5000,Sorties!$A$2:$A$5000,$A231,Sorties!$C$2:$C$5000,C$2,Sorties!$F$2:$F$5000,"&lt;&gt;Commande spéciale")</f>
        <v>7</v>
      </c>
      <c r="D231" s="15" t="n">
        <f aca="false">SUMIFS(Sorties!$E$2:$E$5000,Sorties!$A$2:$A$5000,$A231,Sorties!$C$2:$C$5000,D$2,Sorties!$F$2:$F$5000,"&lt;&gt;Commande spéciale")</f>
        <v>5</v>
      </c>
      <c r="E231" s="15" t="n">
        <f aca="false">SUMIFS(Sorties!$E$2:$E$5000,Sorties!$A$2:$A$5000,$A231,Sorties!$C$2:$C$5000,E$2,Sorties!$F$2:$F$5000,"&lt;&gt;Commande spéciale")</f>
        <v>0</v>
      </c>
      <c r="F231" s="15" t="n">
        <f aca="false">SUMIFS(Sorties!$E$2:$E$5000,Sorties!$A$2:$A$5000,$A231,Sorties!$C$2:$C$5000,F$2,Sorties!$F$2:$F$5000,"&lt;&gt;Commande spéciale")</f>
        <v>0</v>
      </c>
      <c r="G231" s="15" t="n">
        <f aca="false">SUMIFS(Sorties!$E$2:$E$5000,Sorties!$A$2:$A$5000,$A231,Sorties!$C$2:$C$5000,G$2,Sorties!$F$2:$F$5000,"&lt;&gt;Commande spéciale")</f>
        <v>0</v>
      </c>
      <c r="H231" s="15" t="n">
        <f aca="false">SUMIFS(Sorties!$E$2:$E$5000,Sorties!$A$2:$A$5000,$A231,Sorties!$C$2:$C$5000,H$2,Sorties!$F$2:$F$5000,"&lt;&gt;Commande spéciale")</f>
        <v>0</v>
      </c>
      <c r="I231" s="15" t="n">
        <f aca="false">SUMIFS(Sorties!$E$2:$E$5000,Sorties!$A$2:$A$5000,$A231,Sorties!$C$2:$C$5000,I$2,Sorties!$F$2:$F$5000,"&lt;&gt;Commande spéciale")</f>
        <v>0</v>
      </c>
      <c r="K231" s="15" t="n">
        <f aca="false">SUMIFS(Sorties!$E$2:$E$5000,Sorties!$A$2:$A$5000,$A231,Sorties!$C$2:$C$5000,K$2)</f>
        <v>7</v>
      </c>
      <c r="L231" s="15" t="n">
        <f aca="false">SUMIFS(Sorties!$E$2:$E$5000,Sorties!$A$2:$A$5000,$A231,Sorties!$C$2:$C$5000,L$2)</f>
        <v>7</v>
      </c>
      <c r="M231" s="15" t="n">
        <f aca="false">SUMIFS(Sorties!$E$2:$E$5000,Sorties!$A$2:$A$5000,$A231,Sorties!$C$2:$C$5000,M$2)</f>
        <v>5</v>
      </c>
      <c r="N231" s="15" t="n">
        <f aca="false">SUMIFS(Sorties!$E$2:$E$5000,Sorties!$A$2:$A$5000,$A231,Sorties!$C$2:$C$5000,N$2)</f>
        <v>0</v>
      </c>
      <c r="O231" s="15" t="n">
        <f aca="false">SUMIFS(Sorties!$E$2:$E$5000,Sorties!$A$2:$A$5000,$A231,Sorties!$C$2:$C$5000,O$2)</f>
        <v>0</v>
      </c>
      <c r="P231" s="15" t="n">
        <f aca="false">SUMIFS(Sorties!$E$2:$E$5000,Sorties!$A$2:$A$5000,$A231,Sorties!$C$2:$C$5000,P$2)</f>
        <v>0</v>
      </c>
      <c r="Q231" s="15" t="n">
        <f aca="false">SUMIFS(Sorties!$E$2:$E$5000,Sorties!$A$2:$A$5000,$A231,Sorties!$C$2:$C$5000,Q$2)</f>
        <v>0</v>
      </c>
      <c r="R231" s="15" t="n">
        <f aca="false">SUMIFS(Sorties!$E$2:$E$5000,Sorties!$A$2:$A$5000,$A231,Sorties!$C$2:$C$5000,R$2)</f>
        <v>0</v>
      </c>
    </row>
    <row r="232" customFormat="false" ht="15" hidden="false" customHeight="false" outlineLevel="0" collapsed="false">
      <c r="A232" s="12" t="n">
        <v>46293</v>
      </c>
      <c r="B232" s="15" t="n">
        <f aca="false">SUMIFS(Sorties!$E$2:$E$5000,Sorties!$A$2:$A$5000,$A232,Sorties!$C$2:$C$5000,B$2,Sorties!$F$2:$F$5000,"&lt;&gt;Commande spéciale")</f>
        <v>11</v>
      </c>
      <c r="C232" s="15" t="n">
        <f aca="false">SUMIFS(Sorties!$E$2:$E$5000,Sorties!$A$2:$A$5000,$A232,Sorties!$C$2:$C$5000,C$2,Sorties!$F$2:$F$5000,"&lt;&gt;Commande spéciale")</f>
        <v>6</v>
      </c>
      <c r="D232" s="15" t="n">
        <f aca="false">SUMIFS(Sorties!$E$2:$E$5000,Sorties!$A$2:$A$5000,$A232,Sorties!$C$2:$C$5000,D$2,Sorties!$F$2:$F$5000,"&lt;&gt;Commande spéciale")</f>
        <v>0</v>
      </c>
      <c r="E232" s="15" t="n">
        <f aca="false">SUMIFS(Sorties!$E$2:$E$5000,Sorties!$A$2:$A$5000,$A232,Sorties!$C$2:$C$5000,E$2,Sorties!$F$2:$F$5000,"&lt;&gt;Commande spéciale")</f>
        <v>0</v>
      </c>
      <c r="F232" s="15" t="n">
        <f aca="false">SUMIFS(Sorties!$E$2:$E$5000,Sorties!$A$2:$A$5000,$A232,Sorties!$C$2:$C$5000,F$2,Sorties!$F$2:$F$5000,"&lt;&gt;Commande spéciale")</f>
        <v>6</v>
      </c>
      <c r="G232" s="15" t="n">
        <f aca="false">SUMIFS(Sorties!$E$2:$E$5000,Sorties!$A$2:$A$5000,$A232,Sorties!$C$2:$C$5000,G$2,Sorties!$F$2:$F$5000,"&lt;&gt;Commande spéciale")</f>
        <v>0</v>
      </c>
      <c r="H232" s="15" t="n">
        <f aca="false">SUMIFS(Sorties!$E$2:$E$5000,Sorties!$A$2:$A$5000,$A232,Sorties!$C$2:$C$5000,H$2,Sorties!$F$2:$F$5000,"&lt;&gt;Commande spéciale")</f>
        <v>0</v>
      </c>
      <c r="I232" s="15" t="n">
        <f aca="false">SUMIFS(Sorties!$E$2:$E$5000,Sorties!$A$2:$A$5000,$A232,Sorties!$C$2:$C$5000,I$2,Sorties!$F$2:$F$5000,"&lt;&gt;Commande spéciale")</f>
        <v>0</v>
      </c>
      <c r="K232" s="15" t="n">
        <f aca="false">SUMIFS(Sorties!$E$2:$E$5000,Sorties!$A$2:$A$5000,$A232,Sorties!$C$2:$C$5000,K$2)</f>
        <v>11</v>
      </c>
      <c r="L232" s="15" t="n">
        <f aca="false">SUMIFS(Sorties!$E$2:$E$5000,Sorties!$A$2:$A$5000,$A232,Sorties!$C$2:$C$5000,L$2)</f>
        <v>6</v>
      </c>
      <c r="M232" s="15" t="n">
        <f aca="false">SUMIFS(Sorties!$E$2:$E$5000,Sorties!$A$2:$A$5000,$A232,Sorties!$C$2:$C$5000,M$2)</f>
        <v>0</v>
      </c>
      <c r="N232" s="15" t="n">
        <f aca="false">SUMIFS(Sorties!$E$2:$E$5000,Sorties!$A$2:$A$5000,$A232,Sorties!$C$2:$C$5000,N$2)</f>
        <v>0</v>
      </c>
      <c r="O232" s="15" t="n">
        <f aca="false">SUMIFS(Sorties!$E$2:$E$5000,Sorties!$A$2:$A$5000,$A232,Sorties!$C$2:$C$5000,O$2)</f>
        <v>6</v>
      </c>
      <c r="P232" s="15" t="n">
        <f aca="false">SUMIFS(Sorties!$E$2:$E$5000,Sorties!$A$2:$A$5000,$A232,Sorties!$C$2:$C$5000,P$2)</f>
        <v>0</v>
      </c>
      <c r="Q232" s="15" t="n">
        <f aca="false">SUMIFS(Sorties!$E$2:$E$5000,Sorties!$A$2:$A$5000,$A232,Sorties!$C$2:$C$5000,Q$2)</f>
        <v>0</v>
      </c>
      <c r="R232" s="15" t="n">
        <f aca="false">SUMIFS(Sorties!$E$2:$E$5000,Sorties!$A$2:$A$5000,$A232,Sorties!$C$2:$C$5000,R$2)</f>
        <v>0</v>
      </c>
    </row>
    <row r="233" customFormat="false" ht="15" hidden="false" customHeight="false" outlineLevel="0" collapsed="false">
      <c r="A233" s="12" t="n">
        <v>46294</v>
      </c>
      <c r="B233" s="15" t="n">
        <f aca="false">SUMIFS(Sorties!$E$2:$E$5000,Sorties!$A$2:$A$5000,$A233,Sorties!$C$2:$C$5000,B$2,Sorties!$F$2:$F$5000,"&lt;&gt;Commande spéciale")</f>
        <v>0</v>
      </c>
      <c r="C233" s="15" t="n">
        <f aca="false">SUMIFS(Sorties!$E$2:$E$5000,Sorties!$A$2:$A$5000,$A233,Sorties!$C$2:$C$5000,C$2,Sorties!$F$2:$F$5000,"&lt;&gt;Commande spéciale")</f>
        <v>6</v>
      </c>
      <c r="D233" s="15" t="n">
        <f aca="false">SUMIFS(Sorties!$E$2:$E$5000,Sorties!$A$2:$A$5000,$A233,Sorties!$C$2:$C$5000,D$2,Sorties!$F$2:$F$5000,"&lt;&gt;Commande spéciale")</f>
        <v>0</v>
      </c>
      <c r="E233" s="15" t="n">
        <f aca="false">SUMIFS(Sorties!$E$2:$E$5000,Sorties!$A$2:$A$5000,$A233,Sorties!$C$2:$C$5000,E$2,Sorties!$F$2:$F$5000,"&lt;&gt;Commande spéciale")</f>
        <v>0</v>
      </c>
      <c r="F233" s="15" t="n">
        <f aca="false">SUMIFS(Sorties!$E$2:$E$5000,Sorties!$A$2:$A$5000,$A233,Sorties!$C$2:$C$5000,F$2,Sorties!$F$2:$F$5000,"&lt;&gt;Commande spéciale")</f>
        <v>4</v>
      </c>
      <c r="G233" s="15" t="n">
        <f aca="false">SUMIFS(Sorties!$E$2:$E$5000,Sorties!$A$2:$A$5000,$A233,Sorties!$C$2:$C$5000,G$2,Sorties!$F$2:$F$5000,"&lt;&gt;Commande spéciale")</f>
        <v>0</v>
      </c>
      <c r="H233" s="15" t="n">
        <f aca="false">SUMIFS(Sorties!$E$2:$E$5000,Sorties!$A$2:$A$5000,$A233,Sorties!$C$2:$C$5000,H$2,Sorties!$F$2:$F$5000,"&lt;&gt;Commande spéciale")</f>
        <v>0</v>
      </c>
      <c r="I233" s="15" t="n">
        <f aca="false">SUMIFS(Sorties!$E$2:$E$5000,Sorties!$A$2:$A$5000,$A233,Sorties!$C$2:$C$5000,I$2,Sorties!$F$2:$F$5000,"&lt;&gt;Commande spéciale")</f>
        <v>0</v>
      </c>
      <c r="K233" s="15" t="n">
        <f aca="false">SUMIFS(Sorties!$E$2:$E$5000,Sorties!$A$2:$A$5000,$A233,Sorties!$C$2:$C$5000,K$2)</f>
        <v>0</v>
      </c>
      <c r="L233" s="15" t="n">
        <f aca="false">SUMIFS(Sorties!$E$2:$E$5000,Sorties!$A$2:$A$5000,$A233,Sorties!$C$2:$C$5000,L$2)</f>
        <v>6</v>
      </c>
      <c r="M233" s="15" t="n">
        <f aca="false">SUMIFS(Sorties!$E$2:$E$5000,Sorties!$A$2:$A$5000,$A233,Sorties!$C$2:$C$5000,M$2)</f>
        <v>0</v>
      </c>
      <c r="N233" s="15" t="n">
        <f aca="false">SUMIFS(Sorties!$E$2:$E$5000,Sorties!$A$2:$A$5000,$A233,Sorties!$C$2:$C$5000,N$2)</f>
        <v>0</v>
      </c>
      <c r="O233" s="15" t="n">
        <f aca="false">SUMIFS(Sorties!$E$2:$E$5000,Sorties!$A$2:$A$5000,$A233,Sorties!$C$2:$C$5000,O$2)</f>
        <v>4</v>
      </c>
      <c r="P233" s="15" t="n">
        <f aca="false">SUMIFS(Sorties!$E$2:$E$5000,Sorties!$A$2:$A$5000,$A233,Sorties!$C$2:$C$5000,P$2)</f>
        <v>0</v>
      </c>
      <c r="Q233" s="15" t="n">
        <f aca="false">SUMIFS(Sorties!$E$2:$E$5000,Sorties!$A$2:$A$5000,$A233,Sorties!$C$2:$C$5000,Q$2)</f>
        <v>0</v>
      </c>
      <c r="R233" s="15" t="n">
        <f aca="false">SUMIFS(Sorties!$E$2:$E$5000,Sorties!$A$2:$A$5000,$A233,Sorties!$C$2:$C$5000,R$2)</f>
        <v>0</v>
      </c>
    </row>
    <row r="234" customFormat="false" ht="15" hidden="false" customHeight="false" outlineLevel="0" collapsed="false">
      <c r="A234" s="12" t="n">
        <v>46295</v>
      </c>
      <c r="B234" s="15" t="n">
        <f aca="false">SUMIFS(Sorties!$E$2:$E$5000,Sorties!$A$2:$A$5000,$A234,Sorties!$C$2:$C$5000,B$2,Sorties!$F$2:$F$5000,"&lt;&gt;Commande spéciale")</f>
        <v>7</v>
      </c>
      <c r="C234" s="15" t="n">
        <f aca="false">SUMIFS(Sorties!$E$2:$E$5000,Sorties!$A$2:$A$5000,$A234,Sorties!$C$2:$C$5000,C$2,Sorties!$F$2:$F$5000,"&lt;&gt;Commande spéciale")</f>
        <v>3</v>
      </c>
      <c r="D234" s="15" t="n">
        <f aca="false">SUMIFS(Sorties!$E$2:$E$5000,Sorties!$A$2:$A$5000,$A234,Sorties!$C$2:$C$5000,D$2,Sorties!$F$2:$F$5000,"&lt;&gt;Commande spéciale")</f>
        <v>7</v>
      </c>
      <c r="E234" s="15" t="n">
        <f aca="false">SUMIFS(Sorties!$E$2:$E$5000,Sorties!$A$2:$A$5000,$A234,Sorties!$C$2:$C$5000,E$2,Sorties!$F$2:$F$5000,"&lt;&gt;Commande spéciale")</f>
        <v>0</v>
      </c>
      <c r="F234" s="15" t="n">
        <f aca="false">SUMIFS(Sorties!$E$2:$E$5000,Sorties!$A$2:$A$5000,$A234,Sorties!$C$2:$C$5000,F$2,Sorties!$F$2:$F$5000,"&lt;&gt;Commande spéciale")</f>
        <v>6</v>
      </c>
      <c r="G234" s="15" t="n">
        <f aca="false">SUMIFS(Sorties!$E$2:$E$5000,Sorties!$A$2:$A$5000,$A234,Sorties!$C$2:$C$5000,G$2,Sorties!$F$2:$F$5000,"&lt;&gt;Commande spéciale")</f>
        <v>0</v>
      </c>
      <c r="H234" s="15" t="n">
        <f aca="false">SUMIFS(Sorties!$E$2:$E$5000,Sorties!$A$2:$A$5000,$A234,Sorties!$C$2:$C$5000,H$2,Sorties!$F$2:$F$5000,"&lt;&gt;Commande spéciale")</f>
        <v>0</v>
      </c>
      <c r="I234" s="15" t="n">
        <f aca="false">SUMIFS(Sorties!$E$2:$E$5000,Sorties!$A$2:$A$5000,$A234,Sorties!$C$2:$C$5000,I$2,Sorties!$F$2:$F$5000,"&lt;&gt;Commande spéciale")</f>
        <v>0</v>
      </c>
      <c r="K234" s="15" t="n">
        <f aca="false">SUMIFS(Sorties!$E$2:$E$5000,Sorties!$A$2:$A$5000,$A234,Sorties!$C$2:$C$5000,K$2)</f>
        <v>7</v>
      </c>
      <c r="L234" s="15" t="n">
        <f aca="false">SUMIFS(Sorties!$E$2:$E$5000,Sorties!$A$2:$A$5000,$A234,Sorties!$C$2:$C$5000,L$2)</f>
        <v>3</v>
      </c>
      <c r="M234" s="15" t="n">
        <f aca="false">SUMIFS(Sorties!$E$2:$E$5000,Sorties!$A$2:$A$5000,$A234,Sorties!$C$2:$C$5000,M$2)</f>
        <v>7</v>
      </c>
      <c r="N234" s="15" t="n">
        <f aca="false">SUMIFS(Sorties!$E$2:$E$5000,Sorties!$A$2:$A$5000,$A234,Sorties!$C$2:$C$5000,N$2)</f>
        <v>0</v>
      </c>
      <c r="O234" s="15" t="n">
        <f aca="false">SUMIFS(Sorties!$E$2:$E$5000,Sorties!$A$2:$A$5000,$A234,Sorties!$C$2:$C$5000,O$2)</f>
        <v>6</v>
      </c>
      <c r="P234" s="15" t="n">
        <f aca="false">SUMIFS(Sorties!$E$2:$E$5000,Sorties!$A$2:$A$5000,$A234,Sorties!$C$2:$C$5000,P$2)</f>
        <v>0</v>
      </c>
      <c r="Q234" s="15" t="n">
        <f aca="false">SUMIFS(Sorties!$E$2:$E$5000,Sorties!$A$2:$A$5000,$A234,Sorties!$C$2:$C$5000,Q$2)</f>
        <v>0</v>
      </c>
      <c r="R234" s="15" t="n">
        <f aca="false">SUMIFS(Sorties!$E$2:$E$5000,Sorties!$A$2:$A$5000,$A234,Sorties!$C$2:$C$5000,R$2)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3" min="3" style="0" width="8"/>
    <col collapsed="false" customWidth="true" hidden="false" outlineLevel="0" max="4" min="4" style="0" width="10"/>
    <col collapsed="false" customWidth="true" hidden="false" outlineLevel="0" max="5" min="5" style="0" width="13"/>
    <col collapsed="false" customWidth="true" hidden="false" outlineLevel="0" max="6" min="6" style="0" width="11"/>
    <col collapsed="false" customWidth="true" hidden="false" outlineLevel="0" max="7" min="7" style="0" width="9"/>
    <col collapsed="false" customWidth="true" hidden="false" outlineLevel="0" max="8" min="8" style="0" width="11"/>
    <col collapsed="false" customWidth="true" hidden="false" outlineLevel="0" max="9" min="9" style="0" width="9"/>
    <col collapsed="false" customWidth="true" hidden="false" outlineLevel="0" max="10" min="10" style="0" width="10"/>
    <col collapsed="false" customWidth="true" hidden="false" outlineLevel="0" max="12" min="11" style="0" width="11"/>
    <col collapsed="false" customWidth="true" hidden="false" outlineLevel="0" max="13" min="13" style="0" width="9"/>
    <col collapsed="false" customWidth="true" hidden="false" outlineLevel="0" max="14" min="14" style="0" width="12"/>
    <col collapsed="false" customWidth="true" hidden="false" outlineLevel="0" max="15" min="15" style="0" width="10"/>
    <col collapsed="false" customWidth="true" hidden="false" outlineLevel="0" max="16" min="16" style="0" width="30"/>
    <col collapsed="false" customWidth="true" hidden="false" outlineLevel="0" max="17" min="17" style="0" width="11"/>
    <col collapsed="false" customWidth="true" hidden="false" outlineLevel="0" max="18" min="18" style="0" width="13"/>
  </cols>
  <sheetData>
    <row r="1" customFormat="false" ht="17.35" hidden="false" customHeight="false" outlineLevel="0" collapsed="false">
      <c r="A1" s="5" t="s">
        <v>1106</v>
      </c>
    </row>
    <row r="2" customFormat="false" ht="15" hidden="false" customHeight="false" outlineLevel="0" collapsed="false">
      <c r="A2" s="6" t="s">
        <v>1107</v>
      </c>
    </row>
    <row r="4" customFormat="false" ht="43.5" hidden="false" customHeight="true" outlineLevel="0" collapsed="false">
      <c r="A4" s="7" t="s">
        <v>28</v>
      </c>
      <c r="B4" s="7" t="s">
        <v>29</v>
      </c>
      <c r="C4" s="7" t="s">
        <v>30</v>
      </c>
      <c r="D4" s="7" t="s">
        <v>1108</v>
      </c>
      <c r="E4" s="7" t="s">
        <v>1109</v>
      </c>
      <c r="F4" s="7" t="s">
        <v>1110</v>
      </c>
      <c r="G4" s="7" t="s">
        <v>1111</v>
      </c>
      <c r="H4" s="7" t="s">
        <v>1112</v>
      </c>
      <c r="I4" s="7" t="s">
        <v>1113</v>
      </c>
      <c r="J4" s="7" t="s">
        <v>1114</v>
      </c>
      <c r="K4" s="7" t="s">
        <v>1115</v>
      </c>
      <c r="L4" s="7" t="s">
        <v>1116</v>
      </c>
      <c r="M4" s="7" t="s">
        <v>34</v>
      </c>
      <c r="N4" s="7" t="s">
        <v>1117</v>
      </c>
      <c r="O4" s="7" t="s">
        <v>1118</v>
      </c>
      <c r="P4" s="7" t="s">
        <v>1119</v>
      </c>
      <c r="Q4" s="7" t="s">
        <v>35</v>
      </c>
      <c r="R4" s="7" t="s">
        <v>1120</v>
      </c>
    </row>
    <row r="5" customFormat="false" ht="15" hidden="false" customHeight="false" outlineLevel="0" collapsed="false">
      <c r="A5" s="16" t="str">
        <f aca="false">Articles!A5</f>
        <v>DT125</v>
      </c>
      <c r="B5" s="16" t="str">
        <f aca="false">Articles!B5</f>
        <v>Disque à tronçonner Ø125 mm</v>
      </c>
      <c r="C5" s="16" t="str">
        <f aca="false">Articles!C5</f>
        <v>pièce</v>
      </c>
      <c r="D5" s="8" t="n">
        <f aca="false">COUNT(Jours!B$3:B$234)</f>
        <v>232</v>
      </c>
      <c r="E5" s="17" t="n">
        <f aca="false">AVERAGE(Jours!B$3:B$234)</f>
        <v>7.82758620689655</v>
      </c>
      <c r="F5" s="17" t="n">
        <f aca="false">STDEV(Jours!B$3:B$234)</f>
        <v>5.77016638602443</v>
      </c>
      <c r="G5" s="16" t="n">
        <f aca="false">Articles!D5</f>
        <v>7</v>
      </c>
      <c r="H5" s="16" t="n">
        <f aca="false">Articles!E5</f>
        <v>0</v>
      </c>
      <c r="I5" s="18" t="n">
        <f aca="false">Articles!F5</f>
        <v>0.95</v>
      </c>
      <c r="J5" s="17" t="n">
        <f aca="false">NORMSINV(I5)</f>
        <v>1.64485362695147</v>
      </c>
      <c r="K5" s="19" t="n">
        <f aca="false">ROUNDUP(J5*SQRT(G5*F5^2+E5^2*H5^2),0)</f>
        <v>26</v>
      </c>
      <c r="L5" s="19" t="n">
        <f aca="false">ROUNDUP(E5*G5,0)+K5</f>
        <v>81</v>
      </c>
      <c r="M5" s="16" t="n">
        <f aca="false">Articles!G5</f>
        <v>74</v>
      </c>
      <c r="N5" s="19" t="str">
        <f aca="false">IF(M5&lt;=L5,"Commander","OK")</f>
        <v>Commander</v>
      </c>
      <c r="O5" s="20" t="n">
        <f aca="false">COUNTIF(Jours!B$3:B$234,"&gt;0")/D5</f>
        <v>0.810344827586207</v>
      </c>
      <c r="P5" s="8" t="str">
        <f aca="false">IF(O5&lt;0.5,"Rotation lente : méthode peu fiable","OK")</f>
        <v>OK</v>
      </c>
      <c r="Q5" s="21" t="n">
        <f aca="false">Articles!H5</f>
        <v>2.4</v>
      </c>
      <c r="R5" s="22" t="n">
        <f aca="false">K5*Q5</f>
        <v>62.4</v>
      </c>
    </row>
    <row r="6" customFormat="false" ht="15" hidden="false" customHeight="false" outlineLevel="0" collapsed="false">
      <c r="A6" s="16" t="str">
        <f aca="false">Articles!A6</f>
        <v>GA09</v>
      </c>
      <c r="B6" s="16" t="str">
        <f aca="false">Articles!B6</f>
        <v>Gants de manutention taille 9</v>
      </c>
      <c r="C6" s="16" t="str">
        <f aca="false">Articles!C6</f>
        <v>paire</v>
      </c>
      <c r="D6" s="8" t="n">
        <f aca="false">COUNT(Jours!C$3:C$234)</f>
        <v>232</v>
      </c>
      <c r="E6" s="17" t="n">
        <f aca="false">AVERAGE(Jours!C$3:C$234)</f>
        <v>5.60775862068966</v>
      </c>
      <c r="F6" s="17" t="n">
        <f aca="false">STDEV(Jours!C$3:C$234)</f>
        <v>2.52717356148763</v>
      </c>
      <c r="G6" s="16" t="n">
        <f aca="false">Articles!D6</f>
        <v>5</v>
      </c>
      <c r="H6" s="16" t="n">
        <f aca="false">Articles!E6</f>
        <v>1</v>
      </c>
      <c r="I6" s="18" t="n">
        <f aca="false">Articles!F6</f>
        <v>0.95</v>
      </c>
      <c r="J6" s="17" t="n">
        <f aca="false">NORMSINV(I6)</f>
        <v>1.64485362695147</v>
      </c>
      <c r="K6" s="19" t="n">
        <f aca="false">ROUNDUP(J6*SQRT(G6*F6^2+E6^2*H6^2),0)</f>
        <v>14</v>
      </c>
      <c r="L6" s="19" t="n">
        <f aca="false">ROUNDUP(E6*G6,0)+K6</f>
        <v>43</v>
      </c>
      <c r="M6" s="16" t="n">
        <f aca="false">Articles!G6</f>
        <v>60</v>
      </c>
      <c r="N6" s="19" t="str">
        <f aca="false">IF(M6&lt;=L6,"Commander","OK")</f>
        <v>OK</v>
      </c>
      <c r="O6" s="20" t="n">
        <f aca="false">COUNTIF(Jours!C$3:C$234,"&gt;0")/D6</f>
        <v>0.935344827586207</v>
      </c>
      <c r="P6" s="8" t="str">
        <f aca="false">IF(O6&lt;0.5,"Rotation lente : méthode peu fiable","OK")</f>
        <v>OK</v>
      </c>
      <c r="Q6" s="21" t="n">
        <f aca="false">Articles!H6</f>
        <v>4.8</v>
      </c>
      <c r="R6" s="22" t="n">
        <f aca="false">K6*Q6</f>
        <v>67.2</v>
      </c>
    </row>
    <row r="7" customFormat="false" ht="15" hidden="false" customHeight="false" outlineLevel="0" collapsed="false">
      <c r="A7" s="16" t="str">
        <f aca="false">Articles!A7</f>
        <v>FS500</v>
      </c>
      <c r="B7" s="16" t="str">
        <f aca="false">Articles!B7</f>
        <v>Film étirable 500 mm</v>
      </c>
      <c r="C7" s="16" t="str">
        <f aca="false">Articles!C7</f>
        <v>rouleau</v>
      </c>
      <c r="D7" s="8" t="n">
        <f aca="false">COUNT(Jours!D$3:D$234)</f>
        <v>232</v>
      </c>
      <c r="E7" s="17" t="n">
        <f aca="false">AVERAGE(Jours!D$3:D$234)</f>
        <v>2.875</v>
      </c>
      <c r="F7" s="17" t="n">
        <f aca="false">STDEV(Jours!D$3:D$234)</f>
        <v>1.91075221469819</v>
      </c>
      <c r="G7" s="16" t="n">
        <f aca="false">Articles!D7</f>
        <v>5</v>
      </c>
      <c r="H7" s="16" t="n">
        <f aca="false">Articles!E7</f>
        <v>1</v>
      </c>
      <c r="I7" s="18" t="n">
        <f aca="false">Articles!F7</f>
        <v>0.95</v>
      </c>
      <c r="J7" s="17" t="n">
        <f aca="false">NORMSINV(I7)</f>
        <v>1.64485362695147</v>
      </c>
      <c r="K7" s="19" t="n">
        <f aca="false">ROUNDUP(J7*SQRT(G7*F7^2+E7^2*H7^2),0)</f>
        <v>9</v>
      </c>
      <c r="L7" s="19" t="n">
        <f aca="false">ROUNDUP(E7*G7,0)+K7</f>
        <v>24</v>
      </c>
      <c r="M7" s="16" t="n">
        <f aca="false">Articles!G7</f>
        <v>20</v>
      </c>
      <c r="N7" s="19" t="str">
        <f aca="false">IF(M7&lt;=L7,"Commander","OK")</f>
        <v>Commander</v>
      </c>
      <c r="O7" s="20" t="n">
        <f aca="false">COUNTIF(Jours!D$3:D$234,"&gt;0")/D7</f>
        <v>0.849137931034483</v>
      </c>
      <c r="P7" s="8" t="str">
        <f aca="false">IF(O7&lt;0.5,"Rotation lente : méthode peu fiable","OK")</f>
        <v>OK</v>
      </c>
      <c r="Q7" s="21" t="n">
        <f aca="false">Articles!H7</f>
        <v>9.5</v>
      </c>
      <c r="R7" s="22" t="n">
        <f aca="false">K7*Q7</f>
        <v>85.5</v>
      </c>
    </row>
    <row r="8" customFormat="false" ht="15" hidden="false" customHeight="false" outlineLevel="0" collapsed="false">
      <c r="A8" s="16" t="str">
        <f aca="false">Articles!A8</f>
        <v>BO830</v>
      </c>
      <c r="B8" s="16" t="str">
        <f aca="false">Articles!B8</f>
        <v>Vis H M8x30 (boîte de 100)</v>
      </c>
      <c r="C8" s="16" t="str">
        <f aca="false">Articles!C8</f>
        <v>boîte</v>
      </c>
      <c r="D8" s="8" t="n">
        <f aca="false">COUNT(Jours!E$3:E$234)</f>
        <v>232</v>
      </c>
      <c r="E8" s="17" t="n">
        <f aca="false">AVERAGE(Jours!E$3:E$234)</f>
        <v>1.29310344827586</v>
      </c>
      <c r="F8" s="17" t="n">
        <f aca="false">STDEV(Jours!E$3:E$234)</f>
        <v>1.51767218300033</v>
      </c>
      <c r="G8" s="16" t="n">
        <f aca="false">Articles!D8</f>
        <v>4</v>
      </c>
      <c r="H8" s="16" t="n">
        <f aca="false">Articles!E8</f>
        <v>0</v>
      </c>
      <c r="I8" s="18" t="n">
        <f aca="false">Articles!F8</f>
        <v>0.95</v>
      </c>
      <c r="J8" s="17" t="n">
        <f aca="false">NORMSINV(I8)</f>
        <v>1.64485362695147</v>
      </c>
      <c r="K8" s="19" t="n">
        <f aca="false">ROUNDUP(J8*SQRT(G8*F8^2+E8^2*H8^2),0)</f>
        <v>5</v>
      </c>
      <c r="L8" s="19" t="n">
        <f aca="false">ROUNDUP(E8*G8,0)+K8</f>
        <v>11</v>
      </c>
      <c r="M8" s="16" t="n">
        <f aca="false">Articles!G8</f>
        <v>15</v>
      </c>
      <c r="N8" s="19" t="str">
        <f aca="false">IF(M8&lt;=L8,"Commander","OK")</f>
        <v>OK</v>
      </c>
      <c r="O8" s="20" t="n">
        <f aca="false">COUNTIF(Jours!E$3:E$234,"&gt;0")/D8</f>
        <v>0.495689655172414</v>
      </c>
      <c r="P8" s="8" t="str">
        <f aca="false">IF(O8&lt;0.5,"Rotation lente : méthode peu fiable","OK")</f>
        <v>Rotation lente : méthode peu fiable</v>
      </c>
      <c r="Q8" s="21" t="n">
        <f aca="false">Articles!H8</f>
        <v>7.9</v>
      </c>
      <c r="R8" s="22" t="n">
        <f aca="false">K8*Q8</f>
        <v>39.5</v>
      </c>
    </row>
    <row r="9" customFormat="false" ht="15" hidden="false" customHeight="false" outlineLevel="0" collapsed="false">
      <c r="A9" s="16" t="str">
        <f aca="false">Articles!A9</f>
        <v>RL6204</v>
      </c>
      <c r="B9" s="16" t="str">
        <f aca="false">Articles!B9</f>
        <v>Roulement 6204-2RS</v>
      </c>
      <c r="C9" s="16" t="str">
        <f aca="false">Articles!C9</f>
        <v>pièce</v>
      </c>
      <c r="D9" s="8" t="n">
        <f aca="false">COUNT(Jours!F$3:F$234)</f>
        <v>232</v>
      </c>
      <c r="E9" s="17" t="n">
        <f aca="false">AVERAGE(Jours!F$3:F$234)</f>
        <v>1.14655172413793</v>
      </c>
      <c r="F9" s="17" t="n">
        <f aca="false">STDEV(Jours!F$3:F$234)</f>
        <v>1.90126096386695</v>
      </c>
      <c r="G9" s="16" t="n">
        <f aca="false">Articles!D9</f>
        <v>8</v>
      </c>
      <c r="H9" s="16" t="n">
        <f aca="false">Articles!E9</f>
        <v>3</v>
      </c>
      <c r="I9" s="18" t="n">
        <f aca="false">Articles!F9</f>
        <v>0.95</v>
      </c>
      <c r="J9" s="17" t="n">
        <f aca="false">NORMSINV(I9)</f>
        <v>1.64485362695147</v>
      </c>
      <c r="K9" s="19" t="n">
        <f aca="false">ROUNDUP(J9*SQRT(G9*F9^2+E9^2*H9^2),0)</f>
        <v>11</v>
      </c>
      <c r="L9" s="19" t="n">
        <f aca="false">ROUNDUP(E9*G9,0)+K9</f>
        <v>21</v>
      </c>
      <c r="M9" s="16" t="n">
        <f aca="false">Articles!G9</f>
        <v>25</v>
      </c>
      <c r="N9" s="19" t="str">
        <f aca="false">IF(M9&lt;=L9,"Commander","OK")</f>
        <v>OK</v>
      </c>
      <c r="O9" s="20" t="n">
        <f aca="false">COUNTIF(Jours!F$3:F$234,"&gt;0")/D9</f>
        <v>0.310344827586207</v>
      </c>
      <c r="P9" s="8" t="str">
        <f aca="false">IF(O9&lt;0.5,"Rotation lente : méthode peu fiable","OK")</f>
        <v>Rotation lente : méthode peu fiable</v>
      </c>
      <c r="Q9" s="21" t="n">
        <f aca="false">Articles!H9</f>
        <v>6.2</v>
      </c>
      <c r="R9" s="22" t="n">
        <f aca="false">K9*Q9</f>
        <v>68.2</v>
      </c>
    </row>
    <row r="10" customFormat="false" ht="15" hidden="false" customHeight="false" outlineLevel="0" collapsed="false">
      <c r="A10" s="16" t="str">
        <f aca="false">Articles!A10</f>
        <v>FIL10</v>
      </c>
      <c r="B10" s="16" t="str">
        <f aca="false">Articles!B10</f>
        <v>Fil MIG Ø1 mm (bobine 15 kg)</v>
      </c>
      <c r="C10" s="16" t="str">
        <f aca="false">Articles!C10</f>
        <v>bobine</v>
      </c>
      <c r="D10" s="8" t="n">
        <f aca="false">COUNT(Jours!G$3:G$234)</f>
        <v>232</v>
      </c>
      <c r="E10" s="17" t="n">
        <f aca="false">AVERAGE(Jours!G$3:G$234)</f>
        <v>0.28448275862069</v>
      </c>
      <c r="F10" s="17" t="n">
        <f aca="false">STDEV(Jours!G$3:G$234)</f>
        <v>0.730368281445242</v>
      </c>
      <c r="G10" s="16" t="n">
        <f aca="false">Articles!D10</f>
        <v>10</v>
      </c>
      <c r="H10" s="16" t="n">
        <f aca="false">Articles!E10</f>
        <v>2</v>
      </c>
      <c r="I10" s="18" t="n">
        <f aca="false">Articles!F10</f>
        <v>0.95</v>
      </c>
      <c r="J10" s="17" t="n">
        <f aca="false">NORMSINV(I10)</f>
        <v>1.64485362695147</v>
      </c>
      <c r="K10" s="19" t="n">
        <f aca="false">ROUNDUP(J10*SQRT(G10*F10^2+E10^2*H10^2),0)</f>
        <v>4</v>
      </c>
      <c r="L10" s="19" t="n">
        <f aca="false">ROUNDUP(E10*G10,0)+K10</f>
        <v>7</v>
      </c>
      <c r="M10" s="16" t="n">
        <f aca="false">Articles!G10</f>
        <v>6</v>
      </c>
      <c r="N10" s="19" t="str">
        <f aca="false">IF(M10&lt;=L10,"Commander","OK")</f>
        <v>Commander</v>
      </c>
      <c r="O10" s="20" t="n">
        <f aca="false">COUNTIF(Jours!G$3:G$234,"&gt;0")/D10</f>
        <v>0.163793103448276</v>
      </c>
      <c r="P10" s="8" t="str">
        <f aca="false">IF(O10&lt;0.5,"Rotation lente : méthode peu fiable","OK")</f>
        <v>Rotation lente : méthode peu fiable</v>
      </c>
      <c r="Q10" s="21" t="n">
        <f aca="false">Articles!H10</f>
        <v>64</v>
      </c>
      <c r="R10" s="22" t="n">
        <f aca="false">K10*Q10</f>
        <v>256</v>
      </c>
    </row>
    <row r="11" customFormat="false" ht="15" hidden="false" customHeight="false" outlineLevel="0" collapsed="false">
      <c r="A11" s="16" t="str">
        <f aca="false">Articles!A11</f>
        <v>HV46</v>
      </c>
      <c r="B11" s="16" t="str">
        <f aca="false">Articles!B11</f>
        <v>Huile hydraulique HVLP 46 (bidon 20 L)</v>
      </c>
      <c r="C11" s="16" t="str">
        <f aca="false">Articles!C11</f>
        <v>bidon</v>
      </c>
      <c r="D11" s="8" t="n">
        <f aca="false">COUNT(Jours!H$3:H$234)</f>
        <v>232</v>
      </c>
      <c r="E11" s="17" t="n">
        <f aca="false">AVERAGE(Jours!H$3:H$234)</f>
        <v>0.228448275862069</v>
      </c>
      <c r="F11" s="17" t="n">
        <f aca="false">STDEV(Jours!H$3:H$234)</f>
        <v>0.723424520094579</v>
      </c>
      <c r="G11" s="16" t="n">
        <f aca="false">Articles!D11</f>
        <v>6</v>
      </c>
      <c r="H11" s="16" t="n">
        <f aca="false">Articles!E11</f>
        <v>1</v>
      </c>
      <c r="I11" s="18" t="n">
        <f aca="false">Articles!F11</f>
        <v>0.95</v>
      </c>
      <c r="J11" s="17" t="n">
        <f aca="false">NORMSINV(I11)</f>
        <v>1.64485362695147</v>
      </c>
      <c r="K11" s="19" t="n">
        <f aca="false">ROUNDUP(J11*SQRT(G11*F11^2+E11^2*H11^2),0)</f>
        <v>3</v>
      </c>
      <c r="L11" s="19" t="n">
        <f aca="false">ROUNDUP(E11*G11,0)+K11</f>
        <v>5</v>
      </c>
      <c r="M11" s="16" t="n">
        <f aca="false">Articles!G11</f>
        <v>4</v>
      </c>
      <c r="N11" s="19" t="str">
        <f aca="false">IF(M11&lt;=L11,"Commander","OK")</f>
        <v>Commander</v>
      </c>
      <c r="O11" s="20" t="n">
        <f aca="false">COUNTIF(Jours!H$3:H$234,"&gt;0")/D11</f>
        <v>0.120689655172414</v>
      </c>
      <c r="P11" s="8" t="str">
        <f aca="false">IF(O11&lt;0.5,"Rotation lente : méthode peu fiable","OK")</f>
        <v>Rotation lente : méthode peu fiable</v>
      </c>
      <c r="Q11" s="21" t="n">
        <f aca="false">Articles!H11</f>
        <v>78</v>
      </c>
      <c r="R11" s="22" t="n">
        <f aca="false">K11*Q11</f>
        <v>234</v>
      </c>
    </row>
    <row r="12" customFormat="false" ht="15" hidden="false" customHeight="false" outlineLevel="0" collapsed="false">
      <c r="A12" s="16" t="str">
        <f aca="false">Articles!A12</f>
        <v>EL2T</v>
      </c>
      <c r="B12" s="16" t="str">
        <f aca="false">Articles!B12</f>
        <v>Élingue textile 2 t, 2 m</v>
      </c>
      <c r="C12" s="16" t="str">
        <f aca="false">Articles!C12</f>
        <v>pièce</v>
      </c>
      <c r="D12" s="8" t="n">
        <f aca="false">COUNT(Jours!I$3:I$234)</f>
        <v>232</v>
      </c>
      <c r="E12" s="17" t="n">
        <f aca="false">AVERAGE(Jours!I$3:I$234)</f>
        <v>0.103448275862069</v>
      </c>
      <c r="F12" s="17" t="n">
        <f aca="false">STDEV(Jours!I$3:I$234)</f>
        <v>0.392115151053013</v>
      </c>
      <c r="G12" s="16" t="n">
        <f aca="false">Articles!D12</f>
        <v>10</v>
      </c>
      <c r="H12" s="16" t="n">
        <f aca="false">Articles!E12</f>
        <v>2</v>
      </c>
      <c r="I12" s="18" t="n">
        <f aca="false">Articles!F12</f>
        <v>0.95</v>
      </c>
      <c r="J12" s="17" t="n">
        <f aca="false">NORMSINV(I12)</f>
        <v>1.64485362695147</v>
      </c>
      <c r="K12" s="19" t="n">
        <f aca="false">ROUNDUP(J12*SQRT(G12*F12^2+E12^2*H12^2),0)</f>
        <v>3</v>
      </c>
      <c r="L12" s="19" t="n">
        <f aca="false">ROUNDUP(E12*G12,0)+K12</f>
        <v>5</v>
      </c>
      <c r="M12" s="16" t="n">
        <f aca="false">Articles!G12</f>
        <v>6</v>
      </c>
      <c r="N12" s="19" t="str">
        <f aca="false">IF(M12&lt;=L12,"Commander","OK")</f>
        <v>OK</v>
      </c>
      <c r="O12" s="20" t="n">
        <f aca="false">COUNTIF(Jours!I$3:I$234,"&gt;0")/D12</f>
        <v>0.0732758620689655</v>
      </c>
      <c r="P12" s="8" t="str">
        <f aca="false">IF(O12&lt;0.5,"Rotation lente : méthode peu fiable","OK")</f>
        <v>Rotation lente : méthode peu fiable</v>
      </c>
      <c r="Q12" s="21" t="n">
        <f aca="false">Articles!H12</f>
        <v>18.5</v>
      </c>
      <c r="R12" s="22" t="n">
        <f aca="false">K12*Q12</f>
        <v>55.5</v>
      </c>
    </row>
    <row r="13" customFormat="false" ht="15" hidden="false" customHeight="false" outlineLevel="0" collapsed="false">
      <c r="Q13" s="14" t="s">
        <v>1121</v>
      </c>
      <c r="R13" s="23" t="n">
        <f aca="false">SUM(R5:R12)</f>
        <v>868.3</v>
      </c>
    </row>
    <row r="15" customFormat="false" ht="15" hidden="false" customHeight="false" outlineLevel="0" collapsed="false">
      <c r="A15" s="6" t="s">
        <v>1122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6" min="3" style="0" width="18"/>
  </cols>
  <sheetData>
    <row r="1" customFormat="false" ht="17.35" hidden="false" customHeight="false" outlineLevel="0" collapsed="false">
      <c r="A1" s="5" t="s">
        <v>1123</v>
      </c>
    </row>
    <row r="3" customFormat="false" ht="15" hidden="false" customHeight="false" outlineLevel="0" collapsed="false">
      <c r="A3" s="14" t="s">
        <v>1124</v>
      </c>
      <c r="B3" s="24" t="s">
        <v>36</v>
      </c>
    </row>
    <row r="4" customFormat="false" ht="15" hidden="false" customHeight="false" outlineLevel="0" collapsed="false">
      <c r="A4" s="15" t="s">
        <v>1109</v>
      </c>
      <c r="B4" s="25" t="n">
        <f aca="false">INDEX(Calcul!$E$5:$E$12,MATCH($B$3,Calcul!$A$5:$A$12,0))</f>
        <v>7.82758620689655</v>
      </c>
    </row>
    <row r="5" customFormat="false" ht="15" hidden="false" customHeight="false" outlineLevel="0" collapsed="false">
      <c r="A5" s="15" t="s">
        <v>1110</v>
      </c>
      <c r="B5" s="25" t="n">
        <f aca="false">INDEX(Calcul!$F$5:$F$12,MATCH($B$3,Calcul!$A$5:$A$12,0))</f>
        <v>5.77016638602443</v>
      </c>
    </row>
    <row r="6" customFormat="false" ht="15" hidden="false" customHeight="false" outlineLevel="0" collapsed="false">
      <c r="A6" s="15" t="s">
        <v>1111</v>
      </c>
      <c r="B6" s="26" t="n">
        <f aca="false">INDEX(Calcul!$G$5:$G$12,MATCH($B$3,Calcul!$A$5:$A$12,0))</f>
        <v>7</v>
      </c>
    </row>
    <row r="7" customFormat="false" ht="15" hidden="false" customHeight="false" outlineLevel="0" collapsed="false">
      <c r="A7" s="15" t="s">
        <v>1112</v>
      </c>
      <c r="B7" s="26" t="n">
        <f aca="false">INDEX(Calcul!$H$5:$H$12,MATCH($B$3,Calcul!$A$5:$A$12,0))</f>
        <v>0</v>
      </c>
    </row>
    <row r="8" customFormat="false" ht="15" hidden="false" customHeight="false" outlineLevel="0" collapsed="false">
      <c r="A8" s="15" t="s">
        <v>35</v>
      </c>
      <c r="B8" s="27" t="n">
        <f aca="false">INDEX(Calcul!$Q$5:$Q$12,MATCH($B$3,Calcul!$A$5:$A$12,0))</f>
        <v>2.4</v>
      </c>
    </row>
    <row r="10" customFormat="false" ht="43.5" hidden="false" customHeight="true" outlineLevel="0" collapsed="false">
      <c r="A10" s="7" t="s">
        <v>1113</v>
      </c>
      <c r="B10" s="7" t="s">
        <v>1114</v>
      </c>
      <c r="C10" s="7" t="s">
        <v>1115</v>
      </c>
      <c r="D10" s="7" t="s">
        <v>1125</v>
      </c>
      <c r="E10" s="7" t="s">
        <v>1120</v>
      </c>
      <c r="F10" s="7" t="s">
        <v>1126</v>
      </c>
    </row>
    <row r="11" customFormat="false" ht="15" hidden="false" customHeight="false" outlineLevel="0" collapsed="false">
      <c r="A11" s="10" t="n">
        <v>0.9</v>
      </c>
      <c r="B11" s="17" t="n">
        <f aca="false">NORMSINV(A11)</f>
        <v>1.2815515655446</v>
      </c>
      <c r="C11" s="8" t="n">
        <f aca="false">ROUNDUP(B11*SQRT($B$6*$B$5^2+$B$4^2*$B$7^2),0)</f>
        <v>20</v>
      </c>
      <c r="D11" s="28" t="n">
        <f aca="false">C11/$C$12-1</f>
        <v>-0.230769230769231</v>
      </c>
      <c r="E11" s="22" t="n">
        <f aca="false">C11*$B$8</f>
        <v>48</v>
      </c>
      <c r="F11" s="8" t="n">
        <f aca="false">ROUND(1/(1-A11),0)</f>
        <v>10</v>
      </c>
    </row>
    <row r="12" customFormat="false" ht="15" hidden="false" customHeight="false" outlineLevel="0" collapsed="false">
      <c r="A12" s="10" t="n">
        <v>0.95</v>
      </c>
      <c r="B12" s="17" t="n">
        <f aca="false">NORMSINV(A12)</f>
        <v>1.64485362695147</v>
      </c>
      <c r="C12" s="8" t="n">
        <f aca="false">ROUNDUP(B12*SQRT($B$6*$B$5^2+$B$4^2*$B$7^2),0)</f>
        <v>26</v>
      </c>
      <c r="D12" s="28" t="n">
        <f aca="false">C12/$C$12-1</f>
        <v>0</v>
      </c>
      <c r="E12" s="22" t="n">
        <f aca="false">C12*$B$8</f>
        <v>62.4</v>
      </c>
      <c r="F12" s="8" t="n">
        <f aca="false">ROUND(1/(1-A12),0)</f>
        <v>20</v>
      </c>
    </row>
    <row r="13" customFormat="false" ht="15" hidden="false" customHeight="false" outlineLevel="0" collapsed="false">
      <c r="A13" s="10" t="n">
        <v>0.975</v>
      </c>
      <c r="B13" s="17" t="n">
        <f aca="false">NORMSINV(A13)</f>
        <v>1.95996398454005</v>
      </c>
      <c r="C13" s="8" t="n">
        <f aca="false">ROUNDUP(B13*SQRT($B$6*$B$5^2+$B$4^2*$B$7^2),0)</f>
        <v>30</v>
      </c>
      <c r="D13" s="28" t="n">
        <f aca="false">C13/$C$12-1</f>
        <v>0.153846153846154</v>
      </c>
      <c r="E13" s="22" t="n">
        <f aca="false">C13*$B$8</f>
        <v>72</v>
      </c>
      <c r="F13" s="8" t="n">
        <f aca="false">ROUND(1/(1-A13),0)</f>
        <v>40</v>
      </c>
    </row>
    <row r="14" customFormat="false" ht="15" hidden="false" customHeight="false" outlineLevel="0" collapsed="false">
      <c r="A14" s="10" t="n">
        <v>0.98</v>
      </c>
      <c r="B14" s="17" t="n">
        <f aca="false">NORMSINV(A14)</f>
        <v>2.05374891063182</v>
      </c>
      <c r="C14" s="8" t="n">
        <f aca="false">ROUNDUP(B14*SQRT($B$6*$B$5^2+$B$4^2*$B$7^2),0)</f>
        <v>32</v>
      </c>
      <c r="D14" s="28" t="n">
        <f aca="false">C14/$C$12-1</f>
        <v>0.230769230769231</v>
      </c>
      <c r="E14" s="22" t="n">
        <f aca="false">C14*$B$8</f>
        <v>76.8</v>
      </c>
      <c r="F14" s="8" t="n">
        <f aca="false">ROUND(1/(1-A14),0)</f>
        <v>50</v>
      </c>
    </row>
    <row r="15" customFormat="false" ht="15" hidden="false" customHeight="false" outlineLevel="0" collapsed="false">
      <c r="A15" s="10" t="n">
        <v>0.99</v>
      </c>
      <c r="B15" s="17" t="n">
        <f aca="false">NORMSINV(A15)</f>
        <v>2.32634787404084</v>
      </c>
      <c r="C15" s="8" t="n">
        <f aca="false">ROUNDUP(B15*SQRT($B$6*$B$5^2+$B$4^2*$B$7^2),0)</f>
        <v>36</v>
      </c>
      <c r="D15" s="28" t="n">
        <f aca="false">C15/$C$12-1</f>
        <v>0.384615384615385</v>
      </c>
      <c r="E15" s="22" t="n">
        <f aca="false">C15*$B$8</f>
        <v>86.4</v>
      </c>
      <c r="F15" s="8" t="n">
        <f aca="false">ROUND(1/(1-A15),0)</f>
        <v>100</v>
      </c>
    </row>
    <row r="16" customFormat="false" ht="15" hidden="false" customHeight="false" outlineLevel="0" collapsed="false">
      <c r="A16" s="10" t="n">
        <v>0.995</v>
      </c>
      <c r="B16" s="17" t="n">
        <f aca="false">NORMSINV(A16)</f>
        <v>2.5758293035489</v>
      </c>
      <c r="C16" s="8" t="n">
        <f aca="false">ROUNDUP(B16*SQRT($B$6*$B$5^2+$B$4^2*$B$7^2),0)</f>
        <v>40</v>
      </c>
      <c r="D16" s="28" t="n">
        <f aca="false">C16/$C$12-1</f>
        <v>0.538461538461539</v>
      </c>
      <c r="E16" s="22" t="n">
        <f aca="false">C16*$B$8</f>
        <v>96</v>
      </c>
      <c r="F16" s="8" t="n">
        <f aca="false">ROUND(1/(1-A16),0)</f>
        <v>200</v>
      </c>
    </row>
    <row r="18" customFormat="false" ht="15" hidden="false" customHeight="false" outlineLevel="0" collapsed="false">
      <c r="A18" s="6" t="s">
        <v>1127</v>
      </c>
    </row>
  </sheetData>
  <dataValidations count="1">
    <dataValidation allowBlank="false" errorStyle="stop" operator="between" showDropDown="false" showErrorMessage="false" showInputMessage="false" sqref="B3" type="list">
      <formula1>Articles!$A$5:$A$12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7" min="2" style="0" width="15"/>
  </cols>
  <sheetData>
    <row r="1" customFormat="false" ht="17.35" hidden="false" customHeight="false" outlineLevel="0" collapsed="false">
      <c r="A1" s="5" t="s">
        <v>1128</v>
      </c>
    </row>
    <row r="3" customFormat="false" ht="15" hidden="false" customHeight="false" outlineLevel="0" collapsed="false">
      <c r="A3" s="14" t="s">
        <v>1124</v>
      </c>
      <c r="B3" s="24" t="s">
        <v>36</v>
      </c>
    </row>
    <row r="4" customFormat="false" ht="15" hidden="false" customHeight="false" outlineLevel="0" collapsed="false">
      <c r="A4" s="15" t="s">
        <v>1111</v>
      </c>
      <c r="B4" s="29" t="n">
        <f aca="false">INDEX(Calcul!$G$5:$G$12,MATCH($B$3,Calcul!$A$5:$A$12,0))</f>
        <v>7</v>
      </c>
    </row>
    <row r="5" customFormat="false" ht="15" hidden="false" customHeight="false" outlineLevel="0" collapsed="false">
      <c r="A5" s="15" t="s">
        <v>1112</v>
      </c>
      <c r="B5" s="29" t="n">
        <f aca="false">INDEX(Calcul!$H$5:$H$12,MATCH($B$3,Calcul!$A$5:$A$12,0))</f>
        <v>0</v>
      </c>
    </row>
    <row r="6" customFormat="false" ht="15" hidden="false" customHeight="false" outlineLevel="0" collapsed="false">
      <c r="A6" s="15" t="s">
        <v>1129</v>
      </c>
      <c r="B6" s="25" t="n">
        <f aca="false">INDEX(Calcul!$J$5:$J$12,MATCH($B$3,Calcul!$A$5:$A$12,0))</f>
        <v>1.64485362695147</v>
      </c>
    </row>
    <row r="7" customFormat="false" ht="15" hidden="false" customHeight="false" outlineLevel="0" collapsed="false">
      <c r="A7" s="15" t="s">
        <v>1130</v>
      </c>
      <c r="B7" s="29" t="n">
        <f aca="false">COUNT(Fermetures!$A$2:$A$30)</f>
        <v>29</v>
      </c>
    </row>
    <row r="9" customFormat="false" ht="43.5" hidden="false" customHeight="true" outlineLevel="0" collapsed="false">
      <c r="A9" s="7" t="s">
        <v>1131</v>
      </c>
      <c r="B9" s="7" t="s">
        <v>1132</v>
      </c>
      <c r="C9" s="7" t="s">
        <v>1109</v>
      </c>
      <c r="D9" s="7" t="s">
        <v>1110</v>
      </c>
      <c r="E9" s="7" t="s">
        <v>1115</v>
      </c>
      <c r="F9" s="7" t="s">
        <v>1116</v>
      </c>
      <c r="G9" s="7" t="s">
        <v>1133</v>
      </c>
    </row>
    <row r="10" customFormat="false" ht="23.85" hidden="false" customHeight="false" outlineLevel="0" collapsed="false">
      <c r="A10" s="30" t="s">
        <v>1134</v>
      </c>
      <c r="B10" s="8" t="n">
        <f aca="false">COUNT(INDEX(Jours!$B$3:$I$234,0,MATCH($B$3,Jours!$B$2:$I$2,0)))</f>
        <v>232</v>
      </c>
      <c r="C10" s="17" t="n">
        <f aca="false">AVERAGE(INDEX(Jours!$B$3:$I$234,0,MATCH($B$3,Jours!$B$2:$I$2,0)))</f>
        <v>7.82758620689655</v>
      </c>
      <c r="D10" s="17" t="n">
        <f aca="false">STDEV(INDEX(Jours!$B$3:$I$234,0,MATCH($B$3,Jours!$B$2:$I$2,0)))</f>
        <v>5.77016638602443</v>
      </c>
      <c r="E10" s="8" t="n">
        <f aca="false">ROUNDUP($B$6*SQRT($B$4*D10^2+C10^2*$B$5^2),0)</f>
        <v>26</v>
      </c>
      <c r="F10" s="31" t="n">
        <f aca="false">ROUNDUP(C10*$B$4,0)+E10</f>
        <v>81</v>
      </c>
      <c r="G10" s="32" t="n">
        <f aca="false">F10-$F$10</f>
        <v>0</v>
      </c>
    </row>
    <row r="11" customFormat="false" ht="15" hidden="false" customHeight="false" outlineLevel="0" collapsed="false">
      <c r="A11" s="33" t="s">
        <v>1135</v>
      </c>
      <c r="B11" s="8" t="n">
        <f aca="false">COUNTIF(INDEX(Jours!$B$3:$I$234,0,MATCH($B$3,Jours!$B$2:$I$2,0)),"&gt;0")</f>
        <v>188</v>
      </c>
      <c r="C11" s="17" t="n">
        <f aca="false">AVERAGEIF(INDEX(Jours!$B$3:$I$234,0,MATCH($B$3,Jours!$B$2:$I$2,0)),"&gt;0")</f>
        <v>9.65957446808511</v>
      </c>
      <c r="D11" s="17" t="n">
        <f aca="false">SQRT((SUMSQ(INDEX(Jours!$B$3:$I$234,0,MATCH($B$3,Jours!$B$2:$I$2,0)))-B11*C11^2)/(B11-1))</f>
        <v>4.83094568191267</v>
      </c>
      <c r="E11" s="8" t="n">
        <f aca="false">ROUNDUP($B$6*SQRT($B$4*D11^2+C11^2*$B$5^2),0)</f>
        <v>22</v>
      </c>
      <c r="F11" s="31" t="n">
        <f aca="false">ROUNDUP(C11*$B$4,0)+E11</f>
        <v>90</v>
      </c>
      <c r="G11" s="32" t="n">
        <f aca="false">F11-$F$10</f>
        <v>9</v>
      </c>
    </row>
    <row r="12" customFormat="false" ht="15" hidden="false" customHeight="false" outlineLevel="0" collapsed="false">
      <c r="A12" s="33" t="s">
        <v>1136</v>
      </c>
      <c r="B12" s="8" t="n">
        <f aca="false">B10+$B$7</f>
        <v>261</v>
      </c>
      <c r="C12" s="17" t="n">
        <f aca="false">SUM(INDEX(Jours!$B$3:$I$234,0,MATCH($B$3,Jours!$B$2:$I$2,0)))/B12</f>
        <v>6.95785440613027</v>
      </c>
      <c r="D12" s="17" t="n">
        <f aca="false">SQRT((SUMSQ(INDEX(Jours!$B$3:$I$234,0,MATCH($B$3,Jours!$B$2:$I$2,0)))-B12*C12^2)/(B12-1))</f>
        <v>5.97125692169368</v>
      </c>
      <c r="E12" s="8" t="n">
        <f aca="false">ROUNDUP($B$6*SQRT($B$4*D12^2+C12^2*$B$5^2),0)</f>
        <v>26</v>
      </c>
      <c r="F12" s="31" t="n">
        <f aca="false">ROUNDUP(C12*$B$4,0)+E12</f>
        <v>75</v>
      </c>
      <c r="G12" s="32" t="n">
        <f aca="false">F12-$F$10</f>
        <v>-6</v>
      </c>
    </row>
    <row r="13" customFormat="false" ht="15" hidden="false" customHeight="false" outlineLevel="0" collapsed="false">
      <c r="A13" s="33" t="s">
        <v>1137</v>
      </c>
      <c r="B13" s="8" t="n">
        <f aca="false">COUNT(INDEX(Jours!$K$3:$R$234,0,MATCH($B$3,Jours!$K$2:$R$2,0)))</f>
        <v>232</v>
      </c>
      <c r="C13" s="17" t="n">
        <f aca="false">AVERAGE(INDEX(Jours!$K$3:$R$234,0,MATCH($B$3,Jours!$K$2:$R$2,0)))</f>
        <v>8.3448275862069</v>
      </c>
      <c r="D13" s="17" t="n">
        <f aca="false">STDEV(INDEX(Jours!$K$3:$R$234,0,MATCH($B$3,Jours!$K$2:$R$2,0)))</f>
        <v>9.77460571344244</v>
      </c>
      <c r="E13" s="8" t="n">
        <f aca="false">ROUNDUP($B$6*SQRT($B$4*D13^2+C13^2*$B$5^2),0)</f>
        <v>43</v>
      </c>
      <c r="F13" s="31" t="n">
        <f aca="false">ROUNDUP(C13*$B$4,0)+E13</f>
        <v>102</v>
      </c>
      <c r="G13" s="32" t="n">
        <f aca="false">F13-$F$10</f>
        <v>21</v>
      </c>
    </row>
    <row r="14" customFormat="false" ht="15" hidden="false" customHeight="false" outlineLevel="0" collapsed="false">
      <c r="A14" s="33" t="s">
        <v>1138</v>
      </c>
      <c r="B14" s="34" t="n">
        <f aca="false">COUNT(B19:B30)</f>
        <v>12</v>
      </c>
      <c r="C14" s="17" t="n">
        <f aca="false">C10</f>
        <v>7.82758620689655</v>
      </c>
      <c r="D14" s="17" t="n">
        <f aca="false">STDEV(C19:C30)</f>
        <v>46.5233730765971</v>
      </c>
      <c r="E14" s="8" t="n">
        <f aca="false">ROUNDUP($B$6*D14*SQRT($B$4),0)</f>
        <v>203</v>
      </c>
      <c r="F14" s="31" t="n">
        <f aca="false">ROUNDUP(C14*$B$4,0)+E14</f>
        <v>258</v>
      </c>
      <c r="G14" s="32" t="n">
        <f aca="false">F14-$F$10</f>
        <v>177</v>
      </c>
    </row>
    <row r="16" customFormat="false" ht="15" hidden="false" customHeight="false" outlineLevel="0" collapsed="false">
      <c r="A16" s="14" t="s">
        <v>1139</v>
      </c>
    </row>
    <row r="18" customFormat="false" ht="15" hidden="false" customHeight="false" outlineLevel="0" collapsed="false">
      <c r="A18" s="7" t="s">
        <v>1140</v>
      </c>
      <c r="B18" s="7" t="s">
        <v>1141</v>
      </c>
      <c r="C18" s="7" t="s">
        <v>1142</v>
      </c>
    </row>
    <row r="19" customFormat="false" ht="15" hidden="false" customHeight="false" outlineLevel="0" collapsed="false">
      <c r="A19" s="35" t="n">
        <v>45931</v>
      </c>
      <c r="B19" s="8" t="n">
        <f aca="false">COUNTIFS(Jours!$A$3:$A$234,"&gt;="&amp;A19,Jours!$A$3:$A$234,"&lt;="&amp;EOMONTH(A19,0))</f>
        <v>23</v>
      </c>
      <c r="C19" s="8" t="n">
        <f aca="false">SUMIFS(Sorties!$E$2:$E$5000,Sorties!$A$2:$A$5000,"&gt;="&amp;A19,Sorties!$A$2:$A$5000,"&lt;="&amp;EOMONTH(A19,0),Sorties!$C$2:$C$5000,$B$3,Sorties!$F$2:$F$5000,"&lt;&gt;Commande spéciale")</f>
        <v>179</v>
      </c>
    </row>
    <row r="20" customFormat="false" ht="15" hidden="false" customHeight="false" outlineLevel="0" collapsed="false">
      <c r="A20" s="35" t="n">
        <v>45962</v>
      </c>
      <c r="B20" s="8" t="n">
        <f aca="false">COUNTIFS(Jours!$A$3:$A$234,"&gt;="&amp;A20,Jours!$A$3:$A$234,"&lt;="&amp;EOMONTH(A20,0))</f>
        <v>19</v>
      </c>
      <c r="C20" s="8" t="n">
        <f aca="false">SUMIFS(Sorties!$E$2:$E$5000,Sorties!$A$2:$A$5000,"&gt;="&amp;A20,Sorties!$A$2:$A$5000,"&lt;="&amp;EOMONTH(A20,0),Sorties!$C$2:$C$5000,$B$3,Sorties!$F$2:$F$5000,"&lt;&gt;Commande spéciale")</f>
        <v>190</v>
      </c>
    </row>
    <row r="21" customFormat="false" ht="15" hidden="false" customHeight="false" outlineLevel="0" collapsed="false">
      <c r="A21" s="35" t="n">
        <v>45992</v>
      </c>
      <c r="B21" s="8" t="n">
        <f aca="false">COUNTIFS(Jours!$A$3:$A$234,"&gt;="&amp;A21,Jours!$A$3:$A$234,"&lt;="&amp;EOMONTH(A21,0))</f>
        <v>18</v>
      </c>
      <c r="C21" s="8" t="n">
        <f aca="false">SUMIFS(Sorties!$E$2:$E$5000,Sorties!$A$2:$A$5000,"&gt;="&amp;A21,Sorties!$A$2:$A$5000,"&lt;="&amp;EOMONTH(A21,0),Sorties!$C$2:$C$5000,$B$3,Sorties!$F$2:$F$5000,"&lt;&gt;Commande spéciale")</f>
        <v>105</v>
      </c>
    </row>
    <row r="22" customFormat="false" ht="15" hidden="false" customHeight="false" outlineLevel="0" collapsed="false">
      <c r="A22" s="35" t="n">
        <v>46023</v>
      </c>
      <c r="B22" s="8" t="n">
        <f aca="false">COUNTIFS(Jours!$A$3:$A$234,"&gt;="&amp;A22,Jours!$A$3:$A$234,"&lt;="&amp;EOMONTH(A22,0))</f>
        <v>21</v>
      </c>
      <c r="C22" s="8" t="n">
        <f aca="false">SUMIFS(Sorties!$E$2:$E$5000,Sorties!$A$2:$A$5000,"&gt;="&amp;A22,Sorties!$A$2:$A$5000,"&lt;="&amp;EOMONTH(A22,0),Sorties!$C$2:$C$5000,$B$3,Sorties!$F$2:$F$5000,"&lt;&gt;Commande spéciale")</f>
        <v>167</v>
      </c>
    </row>
    <row r="23" customFormat="false" ht="15" hidden="false" customHeight="false" outlineLevel="0" collapsed="false">
      <c r="A23" s="35" t="n">
        <v>46054</v>
      </c>
      <c r="B23" s="8" t="n">
        <f aca="false">COUNTIFS(Jours!$A$3:$A$234,"&gt;="&amp;A23,Jours!$A$3:$A$234,"&lt;="&amp;EOMONTH(A23,0))</f>
        <v>20</v>
      </c>
      <c r="C23" s="8" t="n">
        <f aca="false">SUMIFS(Sorties!$E$2:$E$5000,Sorties!$A$2:$A$5000,"&gt;="&amp;A23,Sorties!$A$2:$A$5000,"&lt;="&amp;EOMONTH(A23,0),Sorties!$C$2:$C$5000,$B$3,Sorties!$F$2:$F$5000,"&lt;&gt;Commande spéciale")</f>
        <v>152</v>
      </c>
    </row>
    <row r="24" customFormat="false" ht="15" hidden="false" customHeight="false" outlineLevel="0" collapsed="false">
      <c r="A24" s="35" t="n">
        <v>46082</v>
      </c>
      <c r="B24" s="8" t="n">
        <f aca="false">COUNTIFS(Jours!$A$3:$A$234,"&gt;="&amp;A24,Jours!$A$3:$A$234,"&lt;="&amp;EOMONTH(A24,0))</f>
        <v>22</v>
      </c>
      <c r="C24" s="8" t="n">
        <f aca="false">SUMIFS(Sorties!$E$2:$E$5000,Sorties!$A$2:$A$5000,"&gt;="&amp;A24,Sorties!$A$2:$A$5000,"&lt;="&amp;EOMONTH(A24,0),Sorties!$C$2:$C$5000,$B$3,Sorties!$F$2:$F$5000,"&lt;&gt;Commande spéciale")</f>
        <v>156</v>
      </c>
    </row>
    <row r="25" customFormat="false" ht="15" hidden="false" customHeight="false" outlineLevel="0" collapsed="false">
      <c r="A25" s="35" t="n">
        <v>46113</v>
      </c>
      <c r="B25" s="8" t="n">
        <f aca="false">COUNTIFS(Jours!$A$3:$A$234,"&gt;="&amp;A25,Jours!$A$3:$A$234,"&lt;="&amp;EOMONTH(A25,0))</f>
        <v>21</v>
      </c>
      <c r="C25" s="8" t="n">
        <f aca="false">SUMIFS(Sorties!$E$2:$E$5000,Sorties!$A$2:$A$5000,"&gt;="&amp;A25,Sorties!$A$2:$A$5000,"&lt;="&amp;EOMONTH(A25,0),Sorties!$C$2:$C$5000,$B$3,Sorties!$F$2:$F$5000,"&lt;&gt;Commande spéciale")</f>
        <v>194</v>
      </c>
    </row>
    <row r="26" customFormat="false" ht="15" hidden="false" customHeight="false" outlineLevel="0" collapsed="false">
      <c r="A26" s="35" t="n">
        <v>46143</v>
      </c>
      <c r="B26" s="8" t="n">
        <f aca="false">COUNTIFS(Jours!$A$3:$A$234,"&gt;="&amp;A26,Jours!$A$3:$A$234,"&lt;="&amp;EOMONTH(A26,0))</f>
        <v>16</v>
      </c>
      <c r="C26" s="8" t="n">
        <f aca="false">SUMIFS(Sorties!$E$2:$E$5000,Sorties!$A$2:$A$5000,"&gt;="&amp;A26,Sorties!$A$2:$A$5000,"&lt;="&amp;EOMONTH(A26,0),Sorties!$C$2:$C$5000,$B$3,Sorties!$F$2:$F$5000,"&lt;&gt;Commande spéciale")</f>
        <v>139</v>
      </c>
    </row>
    <row r="27" customFormat="false" ht="15" hidden="false" customHeight="false" outlineLevel="0" collapsed="false">
      <c r="A27" s="35" t="n">
        <v>46174</v>
      </c>
      <c r="B27" s="8" t="n">
        <f aca="false">COUNTIFS(Jours!$A$3:$A$234,"&gt;="&amp;A27,Jours!$A$3:$A$234,"&lt;="&amp;EOMONTH(A27,0))</f>
        <v>22</v>
      </c>
      <c r="C27" s="8" t="n">
        <f aca="false">SUMIFS(Sorties!$E$2:$E$5000,Sorties!$A$2:$A$5000,"&gt;="&amp;A27,Sorties!$A$2:$A$5000,"&lt;="&amp;EOMONTH(A27,0),Sorties!$C$2:$C$5000,$B$3,Sorties!$F$2:$F$5000,"&lt;&gt;Commande spéciale")</f>
        <v>176</v>
      </c>
    </row>
    <row r="28" customFormat="false" ht="15" hidden="false" customHeight="false" outlineLevel="0" collapsed="false">
      <c r="A28" s="35" t="n">
        <v>46204</v>
      </c>
      <c r="B28" s="8" t="n">
        <f aca="false">COUNTIFS(Jours!$A$3:$A$234,"&gt;="&amp;A28,Jours!$A$3:$A$234,"&lt;="&amp;EOMONTH(A28,0))</f>
        <v>22</v>
      </c>
      <c r="C28" s="8" t="n">
        <f aca="false">SUMIFS(Sorties!$E$2:$E$5000,Sorties!$A$2:$A$5000,"&gt;="&amp;A28,Sorties!$A$2:$A$5000,"&lt;="&amp;EOMONTH(A28,0),Sorties!$C$2:$C$5000,$B$3,Sorties!$F$2:$F$5000,"&lt;&gt;Commande spéciale")</f>
        <v>187</v>
      </c>
    </row>
    <row r="29" customFormat="false" ht="15" hidden="false" customHeight="false" outlineLevel="0" collapsed="false">
      <c r="A29" s="35" t="n">
        <v>46235</v>
      </c>
      <c r="B29" s="8" t="n">
        <f aca="false">COUNTIFS(Jours!$A$3:$A$234,"&gt;="&amp;A29,Jours!$A$3:$A$234,"&lt;="&amp;EOMONTH(A29,0))</f>
        <v>6</v>
      </c>
      <c r="C29" s="8" t="n">
        <f aca="false">SUMIFS(Sorties!$E$2:$E$5000,Sorties!$A$2:$A$5000,"&gt;="&amp;A29,Sorties!$A$2:$A$5000,"&lt;="&amp;EOMONTH(A29,0),Sorties!$C$2:$C$5000,$B$3,Sorties!$F$2:$F$5000,"&lt;&gt;Commande spéciale")</f>
        <v>28</v>
      </c>
    </row>
    <row r="30" customFormat="false" ht="15" hidden="false" customHeight="false" outlineLevel="0" collapsed="false">
      <c r="A30" s="35" t="n">
        <v>46266</v>
      </c>
      <c r="B30" s="8" t="n">
        <f aca="false">COUNTIFS(Jours!$A$3:$A$234,"&gt;="&amp;A30,Jours!$A$3:$A$234,"&lt;="&amp;EOMONTH(A30,0))</f>
        <v>22</v>
      </c>
      <c r="C30" s="8" t="n">
        <f aca="false">SUMIFS(Sorties!$E$2:$E$5000,Sorties!$A$2:$A$5000,"&gt;="&amp;A30,Sorties!$A$2:$A$5000,"&lt;="&amp;EOMONTH(A30,0),Sorties!$C$2:$C$5000,$B$3,Sorties!$F$2:$F$5000,"&lt;&gt;Commande spéciale")</f>
        <v>143</v>
      </c>
    </row>
    <row r="32" customFormat="false" ht="15" hidden="false" customHeight="false" outlineLevel="0" collapsed="false">
      <c r="A32" s="6" t="s">
        <v>1143</v>
      </c>
    </row>
    <row r="33" customFormat="false" ht="15" hidden="false" customHeight="false" outlineLevel="0" collapsed="false">
      <c r="A33" s="6" t="s">
        <v>1144</v>
      </c>
    </row>
  </sheetData>
  <dataValidations count="1">
    <dataValidation allowBlank="false" errorStyle="stop" operator="between" showDropDown="false" showErrorMessage="false" showInputMessage="false" sqref="B3" type="list">
      <formula1>Articles!$A$5:$A$12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2026-10-20T09:23:51Z</dcterms:created>
  <dc:creator>openpyxl</dc:creator>
  <dc:description/>
  <dc:language>en-US</dc:language>
  <cp:lastModifiedBy/>
  <dcterms:modified xsi:type="dcterms:W3CDTF">2026-10-20T09:23:51Z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